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9720" activeTab="3"/>
  </bookViews>
  <sheets>
    <sheet name="Journal" sheetId="1" r:id="rId1"/>
    <sheet name="Bilan" sheetId="2" r:id="rId2"/>
    <sheet name="Compte de Résultat" sheetId="3" r:id="rId3"/>
    <sheet name="Budget Prévisionnel" sheetId="4" r:id="rId4"/>
  </sheets>
  <definedNames>
    <definedName name="_xlnm.Print_Area" localSheetId="3">'Budget Prévisionnel'!$A$1:$E$39</definedName>
    <definedName name="_xlnm.Print_Area" localSheetId="0">'Journal'!$A$7</definedName>
  </definedNames>
  <calcPr fullCalcOnLoad="1"/>
</workbook>
</file>

<file path=xl/comments1.xml><?xml version="1.0" encoding="utf-8"?>
<comments xmlns="http://schemas.openxmlformats.org/spreadsheetml/2006/main">
  <authors>
    <author>famille MARTIN</author>
  </authors>
  <commentList>
    <comment ref="M90" authorId="0">
      <text>
        <r>
          <rPr>
            <sz val="9"/>
            <rFont val="Tahoma"/>
            <family val="0"/>
          </rPr>
          <t xml:space="preserve">Participation schola R.d'anjou
</t>
        </r>
      </text>
    </comment>
    <comment ref="M91" authorId="0">
      <text>
        <r>
          <rPr>
            <b/>
            <sz val="9"/>
            <rFont val="Tahoma"/>
            <family val="0"/>
          </rPr>
          <t>Montant net hors fond de caisse</t>
        </r>
        <r>
          <rPr>
            <sz val="9"/>
            <rFont val="Tahoma"/>
            <family val="0"/>
          </rPr>
          <t xml:space="preserve">
</t>
        </r>
      </text>
    </comment>
    <comment ref="AB104" authorId="0">
      <text>
        <r>
          <rPr>
            <b/>
            <sz val="9"/>
            <rFont val="Tahoma"/>
            <family val="0"/>
          </rPr>
          <t>Medecine du travail</t>
        </r>
      </text>
    </comment>
    <comment ref="AF113" authorId="0">
      <text>
        <r>
          <rPr>
            <b/>
            <sz val="9"/>
            <rFont val="Tahoma"/>
            <family val="0"/>
          </rPr>
          <t>Trop versé</t>
        </r>
      </text>
    </comment>
  </commentList>
</comments>
</file>

<file path=xl/sharedStrings.xml><?xml version="1.0" encoding="utf-8"?>
<sst xmlns="http://schemas.openxmlformats.org/spreadsheetml/2006/main" count="125" uniqueCount="90">
  <si>
    <t>Chœur Roland de Lassus</t>
  </si>
  <si>
    <t>Journal</t>
  </si>
  <si>
    <t>Disponibilités</t>
  </si>
  <si>
    <t>Recettes</t>
  </si>
  <si>
    <t>Dépenses</t>
  </si>
  <si>
    <t>Compte Courant</t>
  </si>
  <si>
    <t>Livret</t>
  </si>
  <si>
    <t>Débit</t>
  </si>
  <si>
    <t>Crédit</t>
  </si>
  <si>
    <t>Autres Comptes Passifs</t>
  </si>
  <si>
    <t>Autres Comptes Actifs</t>
  </si>
  <si>
    <t>Cotisations</t>
  </si>
  <si>
    <t>Produits Concerts</t>
  </si>
  <si>
    <t>Part. Stages</t>
  </si>
  <si>
    <t>Subv. Ville</t>
  </si>
  <si>
    <t>Subv. CGl</t>
  </si>
  <si>
    <t>Part. Nature</t>
  </si>
  <si>
    <t>Dons</t>
  </si>
  <si>
    <t>Achat Partitions</t>
  </si>
  <si>
    <t>Telecom. / Affranchis.</t>
  </si>
  <si>
    <t>Honoraires Musiciens</t>
  </si>
  <si>
    <t>CotisationsSoc.</t>
  </si>
  <si>
    <t>Frais Dep.</t>
  </si>
  <si>
    <t>Honoraires Stages</t>
  </si>
  <si>
    <t>Locations</t>
  </si>
  <si>
    <t>Dépense Manif</t>
  </si>
  <si>
    <t>Communication</t>
  </si>
  <si>
    <t>Dons Versés</t>
  </si>
  <si>
    <t>Dates</t>
  </si>
  <si>
    <t>Balance d'entrée</t>
  </si>
  <si>
    <t>Total</t>
  </si>
  <si>
    <t>Dép. Diverses</t>
  </si>
  <si>
    <t>Solde</t>
  </si>
  <si>
    <t>Bilan</t>
  </si>
  <si>
    <t>ACTIF</t>
  </si>
  <si>
    <t>PASSIF</t>
  </si>
  <si>
    <t xml:space="preserve">     -Compte Courant</t>
  </si>
  <si>
    <t xml:space="preserve">     -Livret</t>
  </si>
  <si>
    <t>Fonds de Réserve</t>
  </si>
  <si>
    <t>Ss Total</t>
  </si>
  <si>
    <t>Résultat</t>
  </si>
  <si>
    <t>Compte de Résultat</t>
  </si>
  <si>
    <t>CHARGES</t>
  </si>
  <si>
    <t>PRODUITS</t>
  </si>
  <si>
    <t>Budget Prévisionnel</t>
  </si>
  <si>
    <t>Exercice 01/09/2015 au 31/08/2016</t>
  </si>
  <si>
    <t>Caisse</t>
  </si>
  <si>
    <t>Remboursement stage</t>
  </si>
  <si>
    <t>Produits Fi</t>
  </si>
  <si>
    <t>Assurance</t>
  </si>
  <si>
    <t>Reversement cotisation</t>
  </si>
  <si>
    <t>Dépenses Divers Manifestation</t>
  </si>
  <si>
    <t>annul cotisation</t>
  </si>
  <si>
    <t>Photocopies &amp; FrsAdm.</t>
  </si>
  <si>
    <t>ACHATS</t>
  </si>
  <si>
    <t>VENTES</t>
  </si>
  <si>
    <t>Prestations (photocopies)</t>
  </si>
  <si>
    <t>Produits concerts</t>
  </si>
  <si>
    <t>Partitions</t>
  </si>
  <si>
    <t>Achats de partitions par choristes</t>
  </si>
  <si>
    <t>Autres fournitures</t>
  </si>
  <si>
    <t>Vente DVD</t>
  </si>
  <si>
    <t>Frais divers stages</t>
  </si>
  <si>
    <t>Dépenses diverses</t>
  </si>
  <si>
    <t>SUBVENTIONS DE FONCTIONNEMENT</t>
  </si>
  <si>
    <t>SERVICES EXTERIEURS</t>
  </si>
  <si>
    <t>Ville de La Roche-sur-Yon</t>
  </si>
  <si>
    <t>Assurances</t>
  </si>
  <si>
    <t>AUTRES PRODUITS</t>
  </si>
  <si>
    <t>AUTRES SERVICES EXTERIEURS</t>
  </si>
  <si>
    <t>Produits divers</t>
  </si>
  <si>
    <t>Frais de locations</t>
  </si>
  <si>
    <t>Frais de déplacements</t>
  </si>
  <si>
    <t>PRODUITS FINANCIERS</t>
  </si>
  <si>
    <t>CHARGES DE PERSONNEL</t>
  </si>
  <si>
    <t>Intérêts du livret</t>
  </si>
  <si>
    <t>Rémunérations</t>
  </si>
  <si>
    <t>Charges sociales</t>
  </si>
  <si>
    <t xml:space="preserve">PARTICIPATION au STAGE </t>
  </si>
  <si>
    <t>EXERCICE du 01/09/2016 au 31/08/2017</t>
  </si>
  <si>
    <t>Photocopies</t>
  </si>
  <si>
    <t>Frais Divers Concerts</t>
  </si>
  <si>
    <t>Dépenses Diverses</t>
  </si>
  <si>
    <t>Dépenses Exceptionnelles</t>
  </si>
  <si>
    <t>Frais de Déplacements</t>
  </si>
  <si>
    <t>Rémunérations etr Charges Sociales</t>
  </si>
  <si>
    <t>Produits des concerts</t>
  </si>
  <si>
    <t>Subvention Ville</t>
  </si>
  <si>
    <t>Produits Financiers</t>
  </si>
  <si>
    <t>Besoin d'Autofinancement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</si>
</sst>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17" xfId="0" applyNumberFormat="1" applyBorder="1" applyAlignment="1">
      <alignment/>
    </xf>
    <xf numFmtId="0" fontId="2" fillId="0" borderId="46" xfId="0" applyFont="1" applyBorder="1" applyAlignment="1">
      <alignment horizontal="center"/>
    </xf>
    <xf numFmtId="0" fontId="0" fillId="0" borderId="37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47" xfId="0" applyBorder="1" applyAlignment="1">
      <alignment horizontal="center"/>
    </xf>
    <xf numFmtId="14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2" fontId="0" fillId="0" borderId="0" xfId="0" applyNumberFormat="1" applyFill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227"/>
  <sheetViews>
    <sheetView zoomScalePageLayoutView="0" workbookViewId="0" topLeftCell="A1">
      <pane xSplit="1" ySplit="13" topLeftCell="J13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J2" sqref="AJ1:AK2"/>
    </sheetView>
  </sheetViews>
  <sheetFormatPr defaultColWidth="11.421875" defaultRowHeight="12.75"/>
  <cols>
    <col min="1" max="1" width="14.7109375" style="0" bestFit="1" customWidth="1"/>
    <col min="13" max="13" width="16.8515625" style="0" customWidth="1"/>
    <col min="24" max="24" width="15.57421875" style="0" customWidth="1"/>
    <col min="25" max="26" width="19.8515625" style="0" customWidth="1"/>
    <col min="27" max="27" width="18.8515625" style="0" customWidth="1"/>
    <col min="28" max="28" width="14.7109375" style="0" customWidth="1"/>
    <col min="30" max="32" width="16.28125" style="0" customWidth="1"/>
    <col min="33" max="33" width="20.00390625" style="0" customWidth="1"/>
    <col min="36" max="36" width="16.140625" style="0" customWidth="1"/>
    <col min="37" max="37" width="15.421875" style="0" customWidth="1"/>
    <col min="39" max="39" width="14.7109375" style="0" customWidth="1"/>
  </cols>
  <sheetData>
    <row r="2" spans="9:36" ht="18">
      <c r="I2" s="74" t="s">
        <v>0</v>
      </c>
      <c r="J2" s="74"/>
      <c r="K2" s="74"/>
      <c r="AJ2" s="26"/>
    </row>
    <row r="3" spans="9:28" ht="12.75">
      <c r="I3" s="7"/>
      <c r="J3" s="7"/>
      <c r="K3" s="7"/>
      <c r="AB3" s="32"/>
    </row>
    <row r="4" spans="5:11" ht="15.75">
      <c r="E4" s="32"/>
      <c r="I4" s="75" t="s">
        <v>1</v>
      </c>
      <c r="J4" s="75"/>
      <c r="K4" s="75"/>
    </row>
    <row r="5" ht="12.75">
      <c r="AG5" s="26"/>
    </row>
    <row r="6" spans="9:11" ht="12.75">
      <c r="I6" s="76" t="s">
        <v>45</v>
      </c>
      <c r="J6" s="76"/>
      <c r="K6" s="76"/>
    </row>
    <row r="7" ht="12.75">
      <c r="AD7" s="32"/>
    </row>
    <row r="8" spans="1:45" ht="13.5" thickBot="1">
      <c r="A8" t="str">
        <f>A151</f>
        <v>Total</v>
      </c>
      <c r="B8" s="32">
        <f>IF(B151=0,"",B151)</f>
        <v>36824.87000000002</v>
      </c>
      <c r="C8" s="32">
        <f aca="true" t="shared" si="0" ref="C8:AS8">IF(C151=0,"",C151)</f>
        <v>36980.21</v>
      </c>
      <c r="D8" s="32">
        <f t="shared" si="0"/>
        <v>15400</v>
      </c>
      <c r="E8" s="32">
        <f t="shared" si="0"/>
        <v>27182.44</v>
      </c>
      <c r="F8" s="32">
        <f t="shared" si="0"/>
        <v>445</v>
      </c>
      <c r="G8" s="32">
        <f t="shared" si="0"/>
        <v>445</v>
      </c>
      <c r="H8" s="32">
        <f t="shared" si="0"/>
      </c>
      <c r="I8" s="32">
        <f t="shared" si="0"/>
      </c>
      <c r="J8" s="32">
        <f t="shared" si="0"/>
      </c>
      <c r="K8" s="32">
        <f t="shared" si="0"/>
      </c>
      <c r="L8" s="61">
        <f t="shared" si="0"/>
        <v>5120</v>
      </c>
      <c r="M8" s="61">
        <f t="shared" si="0"/>
        <v>11141</v>
      </c>
      <c r="N8" s="61">
        <f t="shared" si="0"/>
        <v>925</v>
      </c>
      <c r="O8" s="61">
        <f t="shared" si="0"/>
        <v>3800</v>
      </c>
      <c r="P8" s="32">
        <f t="shared" si="0"/>
      </c>
      <c r="Q8" s="32">
        <f t="shared" si="0"/>
      </c>
      <c r="R8" s="61">
        <f t="shared" si="0"/>
        <v>15</v>
      </c>
      <c r="S8" s="61">
        <f t="shared" si="0"/>
        <v>115.42</v>
      </c>
      <c r="T8" s="61">
        <f t="shared" si="0"/>
        <v>1.04</v>
      </c>
      <c r="U8" s="32">
        <f t="shared" si="0"/>
      </c>
      <c r="V8" s="32">
        <f t="shared" si="0"/>
      </c>
      <c r="W8" s="32">
        <f t="shared" si="0"/>
      </c>
      <c r="X8" s="61">
        <f t="shared" si="0"/>
        <v>655.67</v>
      </c>
      <c r="Y8" s="61">
        <f t="shared" si="0"/>
        <v>431</v>
      </c>
      <c r="Z8" s="61">
        <f t="shared" si="0"/>
        <v>32.64</v>
      </c>
      <c r="AA8" s="32">
        <f t="shared" si="0"/>
        <v>8013</v>
      </c>
      <c r="AB8" s="61">
        <f t="shared" si="0"/>
        <v>7550.390000000001</v>
      </c>
      <c r="AC8" s="61">
        <f t="shared" si="0"/>
        <v>2722.8300000000004</v>
      </c>
      <c r="AD8" s="61">
        <f>IF(AD151=0,"",AD151)</f>
        <v>1325</v>
      </c>
      <c r="AE8" s="61">
        <f>IF(AE151=0,"",AE151)</f>
        <v>75</v>
      </c>
      <c r="AF8" s="61">
        <f>IF(AF151=0,"",AF151)</f>
        <v>10</v>
      </c>
      <c r="AG8" s="61">
        <f>IF(AG151=0,"",AG151)</f>
        <v>1915.72</v>
      </c>
      <c r="AH8" s="61">
        <f t="shared" si="0"/>
        <v>933.13</v>
      </c>
      <c r="AI8" s="61">
        <f t="shared" si="0"/>
        <v>193.84</v>
      </c>
      <c r="AJ8" s="61">
        <f t="shared" si="0"/>
      </c>
      <c r="AK8" s="32">
        <f t="shared" si="0"/>
      </c>
      <c r="AL8" s="32">
        <f t="shared" si="0"/>
      </c>
      <c r="AM8" s="61">
        <f t="shared" si="0"/>
        <v>1521.65</v>
      </c>
      <c r="AN8" s="32">
        <f t="shared" si="0"/>
      </c>
      <c r="AO8" s="32">
        <f t="shared" si="0"/>
      </c>
      <c r="AP8" s="32">
        <f t="shared" si="0"/>
      </c>
      <c r="AQ8" s="32">
        <f t="shared" si="0"/>
      </c>
      <c r="AR8" s="32">
        <f>IF(AR151=0,"",AR151)</f>
      </c>
      <c r="AS8" s="32">
        <f t="shared" si="0"/>
      </c>
    </row>
    <row r="9" spans="2:45" s="8" customFormat="1" ht="12.75">
      <c r="B9" s="71" t="s">
        <v>2</v>
      </c>
      <c r="C9" s="72"/>
      <c r="D9" s="72"/>
      <c r="E9" s="73"/>
      <c r="F9" s="56"/>
      <c r="G9" s="56"/>
      <c r="H9" s="71" t="s">
        <v>10</v>
      </c>
      <c r="I9" s="73"/>
      <c r="J9" s="71" t="s">
        <v>9</v>
      </c>
      <c r="K9" s="73"/>
      <c r="L9" s="71" t="s">
        <v>3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3"/>
      <c r="X9" s="71" t="s">
        <v>4</v>
      </c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3"/>
    </row>
    <row r="10" spans="2:45" ht="12.75">
      <c r="B10" s="67" t="s">
        <v>5</v>
      </c>
      <c r="C10" s="68"/>
      <c r="D10" s="69" t="s">
        <v>6</v>
      </c>
      <c r="E10" s="70"/>
      <c r="F10" s="59"/>
      <c r="G10" s="59" t="s">
        <v>46</v>
      </c>
      <c r="H10" s="19"/>
      <c r="I10" s="20"/>
      <c r="J10" s="19"/>
      <c r="K10" s="20"/>
      <c r="L10" s="13" t="s">
        <v>11</v>
      </c>
      <c r="M10" s="11" t="s">
        <v>12</v>
      </c>
      <c r="N10" s="11" t="s">
        <v>13</v>
      </c>
      <c r="O10" s="11" t="s">
        <v>14</v>
      </c>
      <c r="P10" s="11" t="s">
        <v>15</v>
      </c>
      <c r="Q10" s="11" t="s">
        <v>16</v>
      </c>
      <c r="R10" s="11" t="s">
        <v>17</v>
      </c>
      <c r="S10" s="11" t="s">
        <v>48</v>
      </c>
      <c r="T10" s="11" t="s">
        <v>50</v>
      </c>
      <c r="U10" s="11"/>
      <c r="V10" s="9"/>
      <c r="W10" s="14"/>
      <c r="X10" s="13" t="s">
        <v>18</v>
      </c>
      <c r="Y10" s="11" t="s">
        <v>53</v>
      </c>
      <c r="Z10" s="11" t="s">
        <v>19</v>
      </c>
      <c r="AA10" s="11" t="s">
        <v>20</v>
      </c>
      <c r="AB10" s="11" t="s">
        <v>21</v>
      </c>
      <c r="AC10" s="11" t="s">
        <v>22</v>
      </c>
      <c r="AD10" s="11" t="s">
        <v>23</v>
      </c>
      <c r="AE10" s="11" t="s">
        <v>47</v>
      </c>
      <c r="AF10" s="11" t="s">
        <v>52</v>
      </c>
      <c r="AG10" s="11" t="s">
        <v>51</v>
      </c>
      <c r="AH10" s="11" t="s">
        <v>24</v>
      </c>
      <c r="AI10" s="11" t="s">
        <v>49</v>
      </c>
      <c r="AJ10" s="11" t="s">
        <v>25</v>
      </c>
      <c r="AK10" s="11" t="s">
        <v>26</v>
      </c>
      <c r="AL10" s="11" t="s">
        <v>27</v>
      </c>
      <c r="AM10" s="11" t="s">
        <v>31</v>
      </c>
      <c r="AN10" s="11"/>
      <c r="AO10" s="11"/>
      <c r="AP10" s="11"/>
      <c r="AQ10" s="11"/>
      <c r="AR10" s="11"/>
      <c r="AS10" s="14"/>
    </row>
    <row r="11" spans="2:45" ht="13.5" thickBot="1">
      <c r="B11" s="49" t="s">
        <v>7</v>
      </c>
      <c r="C11" s="50" t="s">
        <v>8</v>
      </c>
      <c r="D11" s="53" t="s">
        <v>7</v>
      </c>
      <c r="E11" s="54" t="s">
        <v>8</v>
      </c>
      <c r="F11" s="53" t="s">
        <v>7</v>
      </c>
      <c r="G11" s="54" t="s">
        <v>8</v>
      </c>
      <c r="H11" s="49" t="s">
        <v>7</v>
      </c>
      <c r="I11" s="54" t="s">
        <v>8</v>
      </c>
      <c r="J11" s="49" t="s">
        <v>7</v>
      </c>
      <c r="K11" s="54" t="s">
        <v>8</v>
      </c>
      <c r="L11" s="15"/>
      <c r="M11" s="12"/>
      <c r="N11" s="12"/>
      <c r="O11" s="12"/>
      <c r="P11" s="12"/>
      <c r="Q11" s="12"/>
      <c r="R11" s="12"/>
      <c r="S11" s="12"/>
      <c r="T11" s="12"/>
      <c r="U11" s="12"/>
      <c r="V11" s="10"/>
      <c r="W11" s="16"/>
      <c r="X11" s="15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6"/>
    </row>
    <row r="12" spans="1:45" ht="12.75">
      <c r="A12" s="4" t="s">
        <v>29</v>
      </c>
      <c r="B12" s="46"/>
      <c r="C12" s="42">
        <v>133.17</v>
      </c>
      <c r="D12" s="46"/>
      <c r="E12" s="42">
        <v>16067.02</v>
      </c>
      <c r="F12" s="37"/>
      <c r="G12" s="37"/>
      <c r="H12" s="46"/>
      <c r="I12" s="42"/>
      <c r="J12" s="46"/>
      <c r="K12" s="42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27"/>
      <c r="W12" s="31"/>
      <c r="X12" s="29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</row>
    <row r="13" spans="1:45" ht="13.5" thickBot="1">
      <c r="A13" s="4" t="s">
        <v>28</v>
      </c>
      <c r="B13" s="51"/>
      <c r="C13" s="52"/>
      <c r="D13" s="51"/>
      <c r="E13" s="52"/>
      <c r="F13" s="57"/>
      <c r="G13" s="57"/>
      <c r="H13" s="51"/>
      <c r="I13" s="52"/>
      <c r="J13" s="51"/>
      <c r="K13" s="52"/>
      <c r="L13" s="17"/>
      <c r="M13" s="6"/>
      <c r="N13" s="6"/>
      <c r="O13" s="6"/>
      <c r="P13" s="6"/>
      <c r="Q13" s="6"/>
      <c r="R13" s="6"/>
      <c r="S13" s="6"/>
      <c r="T13" s="6"/>
      <c r="U13" s="6"/>
      <c r="V13" s="2"/>
      <c r="W13" s="18"/>
      <c r="X13" s="17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18"/>
    </row>
    <row r="14" spans="1:45" ht="13.5" thickBot="1">
      <c r="A14" s="58">
        <v>42615</v>
      </c>
      <c r="B14" s="62"/>
      <c r="C14" s="63">
        <v>2000</v>
      </c>
      <c r="D14" s="62">
        <v>2000</v>
      </c>
      <c r="E14" s="63"/>
      <c r="F14" s="1"/>
      <c r="G14" s="1"/>
      <c r="H14" s="62"/>
      <c r="I14" s="63"/>
      <c r="J14" s="62"/>
      <c r="K14" s="1"/>
      <c r="L14" s="2"/>
      <c r="M14" s="6"/>
      <c r="N14" s="6"/>
      <c r="O14" s="6"/>
      <c r="P14" s="6"/>
      <c r="Q14" s="6"/>
      <c r="R14" s="6"/>
      <c r="S14" s="6"/>
      <c r="T14" s="6"/>
      <c r="U14" s="6"/>
      <c r="V14" s="2"/>
      <c r="W14" s="64"/>
      <c r="X14" s="2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4"/>
    </row>
    <row r="15" spans="1:45" ht="12.75">
      <c r="A15" s="58">
        <v>42250</v>
      </c>
      <c r="B15" s="46">
        <v>200</v>
      </c>
      <c r="C15" s="42"/>
      <c r="D15" s="46"/>
      <c r="E15" s="42"/>
      <c r="F15" s="37"/>
      <c r="G15" s="37"/>
      <c r="H15" s="46"/>
      <c r="I15" s="42"/>
      <c r="J15" s="46"/>
      <c r="K15" s="37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>
        <v>200</v>
      </c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</row>
    <row r="16" spans="1:45" ht="12.75">
      <c r="A16" s="58">
        <v>42251</v>
      </c>
      <c r="B16" s="26">
        <v>35.88</v>
      </c>
      <c r="C16" s="28"/>
      <c r="D16" s="26"/>
      <c r="E16" s="28"/>
      <c r="F16" s="38"/>
      <c r="G16" s="38"/>
      <c r="H16" s="26"/>
      <c r="I16" s="28"/>
      <c r="J16" s="26"/>
      <c r="K16" s="38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26">
        <v>35.88</v>
      </c>
      <c r="AN16" s="30"/>
      <c r="AO16" s="30"/>
      <c r="AP16" s="30"/>
      <c r="AQ16" s="30"/>
      <c r="AR16" s="30"/>
      <c r="AS16" s="30"/>
    </row>
    <row r="17" spans="1:45" ht="12.75">
      <c r="A17" s="58">
        <v>42253</v>
      </c>
      <c r="B17" s="26">
        <v>275</v>
      </c>
      <c r="C17" s="28"/>
      <c r="D17" s="26"/>
      <c r="E17" s="28"/>
      <c r="F17" s="38"/>
      <c r="G17" s="38"/>
      <c r="H17" s="26"/>
      <c r="I17" s="28"/>
      <c r="J17" s="26"/>
      <c r="K17" s="38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6">
        <v>275</v>
      </c>
      <c r="AE17" s="38"/>
      <c r="AF17" s="38"/>
      <c r="AG17" s="38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</row>
    <row r="18" spans="1:45" ht="12.75">
      <c r="A18" s="58">
        <v>42619</v>
      </c>
      <c r="B18" s="26">
        <v>24.59</v>
      </c>
      <c r="C18" s="28"/>
      <c r="D18" s="26"/>
      <c r="E18" s="28"/>
      <c r="F18" s="38"/>
      <c r="G18" s="38"/>
      <c r="H18" s="26"/>
      <c r="I18" s="28"/>
      <c r="J18" s="26"/>
      <c r="K18" s="38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8"/>
      <c r="AF18" s="38"/>
      <c r="AG18" s="26">
        <v>24.59</v>
      </c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</row>
    <row r="19" spans="1:45" ht="12.75">
      <c r="A19" s="58">
        <v>42619</v>
      </c>
      <c r="B19" s="26">
        <v>29.3</v>
      </c>
      <c r="C19" s="28"/>
      <c r="D19" s="26"/>
      <c r="E19" s="28"/>
      <c r="F19" s="38"/>
      <c r="G19" s="38"/>
      <c r="H19" s="26"/>
      <c r="I19" s="28"/>
      <c r="J19" s="26"/>
      <c r="K19" s="38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8"/>
      <c r="AF19" s="38"/>
      <c r="AG19" s="26">
        <v>29.3</v>
      </c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</row>
    <row r="20" spans="1:45" ht="12.75">
      <c r="A20" s="58">
        <v>42255</v>
      </c>
      <c r="B20" s="26">
        <v>759.3</v>
      </c>
      <c r="C20" s="28"/>
      <c r="D20" s="26"/>
      <c r="E20" s="28"/>
      <c r="F20" s="38"/>
      <c r="G20" s="38"/>
      <c r="H20" s="26"/>
      <c r="I20" s="28"/>
      <c r="J20" s="26"/>
      <c r="K20" s="38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>
        <v>351.1</v>
      </c>
      <c r="AC20" s="30"/>
      <c r="AD20" s="26">
        <v>350</v>
      </c>
      <c r="AE20" s="38"/>
      <c r="AF20" s="38"/>
      <c r="AG20" s="30"/>
      <c r="AH20" s="30"/>
      <c r="AI20" s="30"/>
      <c r="AJ20" s="30"/>
      <c r="AK20" s="30"/>
      <c r="AL20" s="30"/>
      <c r="AM20" s="30">
        <v>58.2</v>
      </c>
      <c r="AN20" s="30"/>
      <c r="AO20" s="30"/>
      <c r="AP20" s="30"/>
      <c r="AQ20" s="30"/>
      <c r="AR20" s="30"/>
      <c r="AS20" s="30"/>
    </row>
    <row r="21" spans="1:45" ht="12.75">
      <c r="A21" s="58">
        <v>42255</v>
      </c>
      <c r="B21" s="26">
        <v>27.6</v>
      </c>
      <c r="C21" s="28"/>
      <c r="D21" s="26"/>
      <c r="E21" s="28"/>
      <c r="F21" s="38"/>
      <c r="G21" s="38"/>
      <c r="H21" s="26"/>
      <c r="I21" s="28"/>
      <c r="J21" s="26"/>
      <c r="K21" s="38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>
        <v>27.6</v>
      </c>
      <c r="AH21" s="30"/>
      <c r="AI21" s="38"/>
      <c r="AJ21" s="26"/>
      <c r="AK21" s="30"/>
      <c r="AL21" s="30"/>
      <c r="AM21" s="30"/>
      <c r="AN21" s="30"/>
      <c r="AO21" s="30"/>
      <c r="AP21" s="30"/>
      <c r="AQ21" s="30"/>
      <c r="AR21" s="30"/>
      <c r="AS21" s="30"/>
    </row>
    <row r="22" spans="1:45" ht="12.75">
      <c r="A22" s="58">
        <v>42255</v>
      </c>
      <c r="B22" s="26">
        <v>285</v>
      </c>
      <c r="C22" s="28"/>
      <c r="D22" s="26"/>
      <c r="E22" s="28"/>
      <c r="F22" s="38"/>
      <c r="G22" s="38">
        <v>285</v>
      </c>
      <c r="H22" s="26"/>
      <c r="I22" s="28"/>
      <c r="J22" s="26"/>
      <c r="K22" s="38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</row>
    <row r="23" spans="1:45" ht="12.75">
      <c r="A23" s="58">
        <v>42259</v>
      </c>
      <c r="B23" s="26"/>
      <c r="C23" s="28">
        <v>425</v>
      </c>
      <c r="D23" s="26"/>
      <c r="E23" s="28"/>
      <c r="F23" s="38"/>
      <c r="G23" s="38"/>
      <c r="H23" s="26"/>
      <c r="I23" s="28"/>
      <c r="J23" s="26"/>
      <c r="K23" s="38"/>
      <c r="L23" s="30"/>
      <c r="M23" s="30"/>
      <c r="N23" s="28">
        <v>425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</row>
    <row r="24" spans="1:45" ht="12.75">
      <c r="A24" s="58">
        <v>42259</v>
      </c>
      <c r="B24" s="26">
        <v>153.8</v>
      </c>
      <c r="C24" s="28"/>
      <c r="D24" s="26"/>
      <c r="E24" s="28"/>
      <c r="F24" s="38"/>
      <c r="G24" s="38"/>
      <c r="H24" s="26"/>
      <c r="I24" s="28"/>
      <c r="J24" s="26"/>
      <c r="K24" s="38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26">
        <v>153.8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</row>
    <row r="25" spans="1:45" ht="12.75">
      <c r="A25" s="58">
        <v>42259</v>
      </c>
      <c r="B25" s="26">
        <v>28.8</v>
      </c>
      <c r="C25" s="28"/>
      <c r="D25" s="26"/>
      <c r="E25" s="28"/>
      <c r="F25" s="38"/>
      <c r="G25" s="38"/>
      <c r="H25" s="26"/>
      <c r="I25" s="28"/>
      <c r="J25" s="26"/>
      <c r="K25" s="38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26">
        <v>28.8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</row>
    <row r="26" spans="1:45" ht="12.75">
      <c r="A26" s="58">
        <v>42261</v>
      </c>
      <c r="B26" s="26">
        <v>1384.55</v>
      </c>
      <c r="C26" s="28"/>
      <c r="D26" s="26"/>
      <c r="E26" s="28"/>
      <c r="F26" s="38"/>
      <c r="G26" s="38"/>
      <c r="H26" s="26"/>
      <c r="I26" s="28"/>
      <c r="J26" s="26"/>
      <c r="K26" s="3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8"/>
      <c r="AF26" s="38"/>
      <c r="AG26" s="26">
        <v>1384.55</v>
      </c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</row>
    <row r="27" spans="1:45" ht="12.75">
      <c r="A27" s="58">
        <v>42262</v>
      </c>
      <c r="B27" s="26">
        <v>32.64</v>
      </c>
      <c r="C27" s="28"/>
      <c r="D27" s="26"/>
      <c r="E27" s="28"/>
      <c r="F27" s="38"/>
      <c r="G27" s="38"/>
      <c r="H27" s="26"/>
      <c r="I27" s="28"/>
      <c r="J27" s="26"/>
      <c r="K27" s="3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26">
        <v>32.64</v>
      </c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</row>
    <row r="28" spans="1:45" ht="12.75">
      <c r="A28" s="58">
        <v>42263</v>
      </c>
      <c r="B28" s="26"/>
      <c r="C28" s="28">
        <v>1000</v>
      </c>
      <c r="D28" s="26">
        <v>1000</v>
      </c>
      <c r="E28" s="28"/>
      <c r="F28" s="38"/>
      <c r="G28" s="38"/>
      <c r="H28" s="26"/>
      <c r="I28" s="28"/>
      <c r="J28" s="26"/>
      <c r="K28" s="3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</row>
    <row r="29" spans="1:45" ht="12.75">
      <c r="A29" s="58">
        <v>42263</v>
      </c>
      <c r="B29" s="26"/>
      <c r="C29" s="26">
        <v>285</v>
      </c>
      <c r="D29" s="26"/>
      <c r="E29" s="28"/>
      <c r="F29" s="26">
        <v>285</v>
      </c>
      <c r="G29" s="38"/>
      <c r="H29" s="26"/>
      <c r="I29" s="28"/>
      <c r="J29" s="26"/>
      <c r="K29" s="38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</row>
    <row r="30" spans="1:45" ht="12.75">
      <c r="A30" s="58">
        <v>42263</v>
      </c>
      <c r="B30" s="26"/>
      <c r="C30" s="38">
        <v>1017</v>
      </c>
      <c r="D30" s="26"/>
      <c r="E30" s="28"/>
      <c r="F30" s="38"/>
      <c r="G30" s="38"/>
      <c r="H30" s="26"/>
      <c r="I30" s="28"/>
      <c r="J30" s="26"/>
      <c r="K30" s="38"/>
      <c r="L30" s="30"/>
      <c r="M30" s="38">
        <v>1017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</row>
    <row r="31" spans="1:45" ht="12.75">
      <c r="A31" s="58">
        <v>42266</v>
      </c>
      <c r="B31" s="26"/>
      <c r="C31" s="38">
        <v>75</v>
      </c>
      <c r="D31" s="26"/>
      <c r="E31" s="28"/>
      <c r="F31" s="38"/>
      <c r="G31" s="38"/>
      <c r="H31" s="26"/>
      <c r="I31" s="28"/>
      <c r="J31" s="26"/>
      <c r="K31" s="38"/>
      <c r="L31" s="30"/>
      <c r="M31" s="38"/>
      <c r="N31" s="38">
        <v>75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</row>
    <row r="32" spans="1:45" ht="12.75">
      <c r="A32" s="58">
        <v>42266</v>
      </c>
      <c r="B32" s="26"/>
      <c r="C32" s="38">
        <v>3600</v>
      </c>
      <c r="D32" s="26">
        <v>3600</v>
      </c>
      <c r="E32" s="28"/>
      <c r="F32" s="38"/>
      <c r="G32" s="38"/>
      <c r="H32" s="26"/>
      <c r="I32" s="28"/>
      <c r="J32" s="26"/>
      <c r="K32" s="38"/>
      <c r="L32" s="30"/>
      <c r="M32" s="38"/>
      <c r="N32" s="38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</row>
    <row r="33" spans="1:45" ht="12.75">
      <c r="A33" s="58">
        <v>42267</v>
      </c>
      <c r="B33" s="26">
        <v>473</v>
      </c>
      <c r="C33" s="28"/>
      <c r="D33" s="26"/>
      <c r="E33" s="28"/>
      <c r="F33" s="38"/>
      <c r="G33" s="38"/>
      <c r="H33" s="26"/>
      <c r="I33" s="28"/>
      <c r="J33" s="26"/>
      <c r="K33" s="38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>
        <v>473</v>
      </c>
      <c r="AB33" s="26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</row>
    <row r="34" spans="1:45" ht="12.75">
      <c r="A34" s="58">
        <v>42267</v>
      </c>
      <c r="B34" s="26">
        <v>473</v>
      </c>
      <c r="C34" s="28"/>
      <c r="D34" s="26"/>
      <c r="E34" s="28"/>
      <c r="F34" s="38"/>
      <c r="G34" s="38"/>
      <c r="H34" s="26"/>
      <c r="I34" s="28"/>
      <c r="J34" s="26"/>
      <c r="K34" s="38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>
        <v>473</v>
      </c>
      <c r="AB34" s="26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</row>
    <row r="35" spans="1:45" ht="12.75">
      <c r="A35" s="58">
        <v>42267</v>
      </c>
      <c r="B35" s="26">
        <v>517</v>
      </c>
      <c r="C35" s="28"/>
      <c r="D35" s="26"/>
      <c r="E35" s="28"/>
      <c r="F35" s="38"/>
      <c r="G35" s="38"/>
      <c r="H35" s="26"/>
      <c r="I35" s="28"/>
      <c r="J35" s="26"/>
      <c r="K35" s="3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>
        <v>517</v>
      </c>
      <c r="AB35" s="26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</row>
    <row r="36" spans="1:45" ht="12.75">
      <c r="A36" s="58">
        <v>42267</v>
      </c>
      <c r="B36" s="26">
        <v>572</v>
      </c>
      <c r="C36" s="28"/>
      <c r="D36" s="26"/>
      <c r="E36" s="28"/>
      <c r="F36" s="38"/>
      <c r="G36" s="38"/>
      <c r="H36" s="26"/>
      <c r="I36" s="28"/>
      <c r="J36" s="26"/>
      <c r="K36" s="38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>
        <v>572</v>
      </c>
      <c r="AB36" s="26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</row>
    <row r="37" spans="1:45" ht="12.75">
      <c r="A37" s="58">
        <v>42267</v>
      </c>
      <c r="B37" s="26">
        <v>200</v>
      </c>
      <c r="C37" s="28"/>
      <c r="D37" s="26"/>
      <c r="E37" s="28"/>
      <c r="F37" s="38"/>
      <c r="G37" s="38"/>
      <c r="H37" s="26"/>
      <c r="I37" s="28"/>
      <c r="J37" s="26"/>
      <c r="K37" s="38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26">
        <v>200</v>
      </c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</row>
    <row r="38" spans="1:45" ht="12.75">
      <c r="A38" s="58">
        <v>42268</v>
      </c>
      <c r="B38" s="26">
        <v>2961</v>
      </c>
      <c r="C38" s="28"/>
      <c r="D38" s="26"/>
      <c r="E38" s="28"/>
      <c r="F38" s="38"/>
      <c r="G38" s="38"/>
      <c r="H38" s="26"/>
      <c r="I38" s="28"/>
      <c r="J38" s="26"/>
      <c r="K38" s="38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>
        <v>1400</v>
      </c>
      <c r="AB38" s="26">
        <v>1288.25</v>
      </c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>
        <v>272.75</v>
      </c>
      <c r="AN38" s="30"/>
      <c r="AO38" s="30"/>
      <c r="AP38" s="30"/>
      <c r="AQ38" s="30"/>
      <c r="AR38" s="30"/>
      <c r="AS38" s="30"/>
    </row>
    <row r="39" spans="1:45" ht="12.75">
      <c r="A39" s="58">
        <v>42270</v>
      </c>
      <c r="B39" s="26"/>
      <c r="C39" s="28">
        <v>1000</v>
      </c>
      <c r="D39" s="26">
        <v>1000</v>
      </c>
      <c r="E39" s="28"/>
      <c r="F39" s="38"/>
      <c r="G39" s="38"/>
      <c r="H39" s="26"/>
      <c r="I39" s="28"/>
      <c r="J39" s="26"/>
      <c r="K39" s="38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</row>
    <row r="40" spans="1:45" ht="12.75">
      <c r="A40" s="58">
        <v>42270</v>
      </c>
      <c r="B40" s="26">
        <v>100</v>
      </c>
      <c r="C40" s="28"/>
      <c r="D40" s="26"/>
      <c r="E40" s="28"/>
      <c r="F40" s="38"/>
      <c r="G40" s="38"/>
      <c r="H40" s="26"/>
      <c r="I40" s="28"/>
      <c r="J40" s="26"/>
      <c r="K40" s="38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26">
        <v>100</v>
      </c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</row>
    <row r="41" spans="1:45" ht="12.75">
      <c r="A41" s="58">
        <v>42270</v>
      </c>
      <c r="B41" s="26">
        <v>63</v>
      </c>
      <c r="C41" s="28"/>
      <c r="D41" s="26"/>
      <c r="E41" s="28"/>
      <c r="F41" s="38"/>
      <c r="G41" s="38"/>
      <c r="H41" s="26"/>
      <c r="I41" s="28"/>
      <c r="J41" s="26"/>
      <c r="K41" s="38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26">
        <v>63</v>
      </c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</row>
    <row r="42" spans="1:45" ht="12.75">
      <c r="A42" s="58">
        <v>42285</v>
      </c>
      <c r="B42" s="26">
        <v>93.3</v>
      </c>
      <c r="C42" s="28"/>
      <c r="D42" s="26"/>
      <c r="E42" s="28"/>
      <c r="F42" s="38"/>
      <c r="G42" s="38"/>
      <c r="H42" s="26"/>
      <c r="I42" s="28"/>
      <c r="J42" s="26"/>
      <c r="K42" s="38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26">
        <v>93.3</v>
      </c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</row>
    <row r="43" spans="1:45" ht="12.75">
      <c r="A43" s="58">
        <v>42285</v>
      </c>
      <c r="B43" s="26">
        <v>14</v>
      </c>
      <c r="C43" s="28"/>
      <c r="D43" s="26"/>
      <c r="E43" s="28"/>
      <c r="F43" s="38"/>
      <c r="G43" s="38"/>
      <c r="H43" s="26"/>
      <c r="I43" s="28"/>
      <c r="J43" s="26"/>
      <c r="K43" s="38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26">
        <v>14</v>
      </c>
      <c r="AI43" s="38"/>
      <c r="AJ43" s="30"/>
      <c r="AK43" s="30"/>
      <c r="AL43" s="30"/>
      <c r="AM43" s="30"/>
      <c r="AN43" s="30"/>
      <c r="AO43" s="30"/>
      <c r="AP43" s="30"/>
      <c r="AQ43" s="30"/>
      <c r="AR43" s="30"/>
      <c r="AS43" s="30"/>
    </row>
    <row r="44" spans="1:45" ht="12.75">
      <c r="A44" s="58">
        <v>42286</v>
      </c>
      <c r="B44" s="26"/>
      <c r="C44" s="28">
        <v>2500</v>
      </c>
      <c r="D44" s="26"/>
      <c r="E44" s="28"/>
      <c r="F44" s="38"/>
      <c r="G44" s="38"/>
      <c r="H44" s="26"/>
      <c r="I44" s="28"/>
      <c r="J44" s="26"/>
      <c r="K44" s="38"/>
      <c r="L44" s="30"/>
      <c r="M44" s="28">
        <v>2500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</row>
    <row r="45" spans="1:45" ht="12.75">
      <c r="A45" s="58">
        <v>42287</v>
      </c>
      <c r="B45" s="26"/>
      <c r="C45" s="28">
        <v>175</v>
      </c>
      <c r="D45" s="26"/>
      <c r="E45" s="28"/>
      <c r="F45" s="38"/>
      <c r="G45" s="38"/>
      <c r="H45" s="26"/>
      <c r="I45" s="28"/>
      <c r="J45" s="26"/>
      <c r="K45" s="38"/>
      <c r="L45" s="30"/>
      <c r="M45" s="30"/>
      <c r="N45" s="28">
        <v>175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</row>
    <row r="46" spans="1:45" ht="12.75">
      <c r="A46" s="58">
        <v>42293</v>
      </c>
      <c r="B46" s="26">
        <v>215</v>
      </c>
      <c r="C46" s="28"/>
      <c r="D46" s="26"/>
      <c r="E46" s="28"/>
      <c r="F46" s="38"/>
      <c r="G46" s="38"/>
      <c r="H46" s="26"/>
      <c r="I46" s="28"/>
      <c r="J46" s="26"/>
      <c r="K46" s="38"/>
      <c r="L46" s="30"/>
      <c r="M46" s="30"/>
      <c r="N46" s="38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26">
        <v>215</v>
      </c>
      <c r="AC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</row>
    <row r="47" spans="1:45" ht="12.75">
      <c r="A47" s="58">
        <v>42299</v>
      </c>
      <c r="B47" s="26"/>
      <c r="C47" s="28">
        <v>630</v>
      </c>
      <c r="D47" s="26"/>
      <c r="E47" s="28"/>
      <c r="F47" s="38"/>
      <c r="G47" s="38"/>
      <c r="H47" s="26"/>
      <c r="I47" s="28"/>
      <c r="J47" s="26"/>
      <c r="K47" s="38"/>
      <c r="L47" s="30">
        <v>580</v>
      </c>
      <c r="M47" s="30"/>
      <c r="N47" s="30">
        <v>50</v>
      </c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</row>
    <row r="48" spans="1:45" ht="12.75">
      <c r="A48" s="58">
        <v>42299</v>
      </c>
      <c r="B48" s="26">
        <v>34.25</v>
      </c>
      <c r="C48" s="28"/>
      <c r="D48" s="26"/>
      <c r="E48" s="28"/>
      <c r="F48" s="38"/>
      <c r="G48" s="38"/>
      <c r="H48" s="26"/>
      <c r="I48" s="28"/>
      <c r="J48" s="26"/>
      <c r="K48" s="38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8"/>
      <c r="AF48" s="38"/>
      <c r="AG48" s="26">
        <v>34.25</v>
      </c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</row>
    <row r="49" spans="1:45" ht="12.75">
      <c r="A49" s="58">
        <v>42299</v>
      </c>
      <c r="B49" s="26">
        <v>25</v>
      </c>
      <c r="C49" s="28"/>
      <c r="D49" s="26"/>
      <c r="E49" s="28"/>
      <c r="F49" s="38"/>
      <c r="G49" s="38"/>
      <c r="H49" s="26"/>
      <c r="I49" s="28"/>
      <c r="J49" s="26"/>
      <c r="K49" s="38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>
        <v>25</v>
      </c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</row>
    <row r="50" spans="1:45" ht="12.75">
      <c r="A50" s="58">
        <v>42299</v>
      </c>
      <c r="B50" s="26">
        <v>25</v>
      </c>
      <c r="C50" s="28"/>
      <c r="D50" s="26"/>
      <c r="E50" s="28"/>
      <c r="F50" s="38"/>
      <c r="G50" s="38"/>
      <c r="H50" s="26"/>
      <c r="I50" s="28"/>
      <c r="J50" s="26"/>
      <c r="K50" s="38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>
        <v>25</v>
      </c>
      <c r="AF50" s="30"/>
      <c r="AG50" s="30"/>
      <c r="AH50" s="30"/>
      <c r="AI50" s="30"/>
      <c r="AJ50" s="30"/>
      <c r="AK50" s="30"/>
      <c r="AL50" s="30"/>
      <c r="AM50" s="66"/>
      <c r="AN50" s="30"/>
      <c r="AO50" s="30"/>
      <c r="AP50" s="30"/>
      <c r="AQ50" s="30"/>
      <c r="AR50" s="30"/>
      <c r="AS50" s="30"/>
    </row>
    <row r="51" spans="1:45" ht="12.75">
      <c r="A51" s="58">
        <v>42301</v>
      </c>
      <c r="B51" s="26">
        <v>103.52</v>
      </c>
      <c r="C51" s="28"/>
      <c r="D51" s="26"/>
      <c r="E51" s="28"/>
      <c r="F51" s="38"/>
      <c r="G51" s="38"/>
      <c r="H51" s="26"/>
      <c r="I51" s="28"/>
      <c r="J51" s="26"/>
      <c r="K51" s="38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26">
        <v>103.52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</row>
    <row r="52" spans="1:45" ht="12.75">
      <c r="A52" s="58">
        <v>42301</v>
      </c>
      <c r="B52" s="26">
        <v>21.52</v>
      </c>
      <c r="C52" s="28"/>
      <c r="D52" s="26"/>
      <c r="E52" s="28"/>
      <c r="F52" s="38"/>
      <c r="G52" s="38"/>
      <c r="H52" s="26"/>
      <c r="I52" s="28"/>
      <c r="J52" s="26"/>
      <c r="K52" s="38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>
        <v>21.52</v>
      </c>
      <c r="AH52" s="30"/>
      <c r="AI52" s="38"/>
      <c r="AJ52" s="26"/>
      <c r="AK52" s="30"/>
      <c r="AL52" s="30"/>
      <c r="AM52" s="30"/>
      <c r="AN52" s="30"/>
      <c r="AO52" s="30"/>
      <c r="AP52" s="30"/>
      <c r="AQ52" s="30"/>
      <c r="AR52" s="30"/>
      <c r="AS52" s="30"/>
    </row>
    <row r="53" spans="1:45" ht="12.75">
      <c r="A53" s="58">
        <v>42302</v>
      </c>
      <c r="B53" s="26">
        <v>304.9</v>
      </c>
      <c r="C53" s="28"/>
      <c r="D53" s="26"/>
      <c r="E53" s="28"/>
      <c r="F53" s="38"/>
      <c r="G53" s="38"/>
      <c r="H53" s="26"/>
      <c r="I53" s="28"/>
      <c r="J53" s="26"/>
      <c r="K53" s="38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26">
        <v>304.9</v>
      </c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</row>
    <row r="54" spans="1:45" ht="12.75">
      <c r="A54" s="58">
        <v>42302</v>
      </c>
      <c r="B54" s="26">
        <v>216.3</v>
      </c>
      <c r="C54" s="28"/>
      <c r="D54" s="26"/>
      <c r="E54" s="28"/>
      <c r="F54" s="38"/>
      <c r="G54" s="38"/>
      <c r="H54" s="26"/>
      <c r="I54" s="28"/>
      <c r="J54" s="26"/>
      <c r="K54" s="38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26">
        <v>216.3</v>
      </c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</row>
    <row r="55" spans="1:45" ht="12.75">
      <c r="A55" s="58">
        <v>42302</v>
      </c>
      <c r="B55" s="26">
        <v>25</v>
      </c>
      <c r="C55" s="28"/>
      <c r="D55" s="26"/>
      <c r="E55" s="28"/>
      <c r="F55" s="38"/>
      <c r="G55" s="38"/>
      <c r="H55" s="26"/>
      <c r="I55" s="28"/>
      <c r="J55" s="26"/>
      <c r="K55" s="38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26">
        <v>25</v>
      </c>
      <c r="AF55" s="38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</row>
    <row r="56" spans="1:45" ht="12.75">
      <c r="A56" s="58">
        <v>42318</v>
      </c>
      <c r="B56" s="26">
        <v>11.7</v>
      </c>
      <c r="C56" s="28"/>
      <c r="D56" s="26"/>
      <c r="E56" s="28"/>
      <c r="F56" s="38"/>
      <c r="G56" s="38"/>
      <c r="H56" s="26"/>
      <c r="I56" s="28"/>
      <c r="J56" s="26"/>
      <c r="K56" s="38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8"/>
      <c r="AG56" s="26">
        <v>11.7</v>
      </c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</row>
    <row r="57" spans="1:45" ht="12.75">
      <c r="A57" s="58">
        <v>42318</v>
      </c>
      <c r="B57" s="26">
        <v>134.3</v>
      </c>
      <c r="C57" s="28"/>
      <c r="D57" s="26"/>
      <c r="E57" s="28"/>
      <c r="F57" s="38"/>
      <c r="G57" s="38"/>
      <c r="H57" s="26"/>
      <c r="I57" s="28"/>
      <c r="J57" s="26"/>
      <c r="K57" s="38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26">
        <v>134.3</v>
      </c>
      <c r="AD57" s="30"/>
      <c r="AE57" s="30"/>
      <c r="AF57" s="38"/>
      <c r="AG57" s="38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</row>
    <row r="58" spans="1:45" ht="12.75">
      <c r="A58" s="58">
        <v>42318</v>
      </c>
      <c r="B58" s="26"/>
      <c r="C58" s="28">
        <v>1550</v>
      </c>
      <c r="D58" s="26"/>
      <c r="E58" s="28"/>
      <c r="F58" s="38"/>
      <c r="G58" s="38"/>
      <c r="H58" s="26"/>
      <c r="I58" s="28"/>
      <c r="J58" s="26"/>
      <c r="K58" s="38"/>
      <c r="L58" s="30">
        <v>1525</v>
      </c>
      <c r="M58" s="30"/>
      <c r="N58" s="30">
        <v>25</v>
      </c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</row>
    <row r="59" spans="1:45" ht="12.75">
      <c r="A59" s="58">
        <v>42322</v>
      </c>
      <c r="B59" s="26">
        <v>2500</v>
      </c>
      <c r="C59" s="28"/>
      <c r="D59" s="26"/>
      <c r="E59" s="28">
        <v>2500</v>
      </c>
      <c r="F59" s="38"/>
      <c r="G59" s="38"/>
      <c r="H59" s="26"/>
      <c r="I59" s="28"/>
      <c r="J59" s="26"/>
      <c r="K59" s="38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</row>
    <row r="60" spans="1:45" ht="12.75">
      <c r="A60" s="58">
        <v>42322</v>
      </c>
      <c r="B60" s="26"/>
      <c r="C60" s="28">
        <v>600</v>
      </c>
      <c r="D60" s="26"/>
      <c r="E60" s="28"/>
      <c r="F60" s="38"/>
      <c r="G60" s="38"/>
      <c r="H60" s="26"/>
      <c r="I60" s="28"/>
      <c r="J60" s="26"/>
      <c r="K60" s="38"/>
      <c r="L60" s="30">
        <v>575</v>
      </c>
      <c r="M60" s="30"/>
      <c r="N60" s="30">
        <v>25</v>
      </c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</row>
    <row r="61" spans="1:45" ht="12.75">
      <c r="A61" s="58">
        <v>42324</v>
      </c>
      <c r="B61" s="26">
        <v>1566</v>
      </c>
      <c r="C61" s="28"/>
      <c r="D61" s="26"/>
      <c r="E61" s="28"/>
      <c r="F61" s="38"/>
      <c r="G61" s="38"/>
      <c r="H61" s="26"/>
      <c r="I61" s="28"/>
      <c r="J61" s="26"/>
      <c r="K61" s="38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26">
        <v>1566</v>
      </c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</row>
    <row r="62" spans="1:45" ht="15.75" customHeight="1">
      <c r="A62" s="58">
        <v>42332</v>
      </c>
      <c r="B62" s="26"/>
      <c r="C62" s="28"/>
      <c r="D62" s="26"/>
      <c r="E62" s="28"/>
      <c r="F62" s="38"/>
      <c r="G62" s="38"/>
      <c r="H62" s="26"/>
      <c r="I62" s="28"/>
      <c r="J62" s="26"/>
      <c r="K62" s="38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</row>
    <row r="63" spans="1:45" ht="12.75">
      <c r="A63" s="58">
        <v>42332</v>
      </c>
      <c r="B63" s="26"/>
      <c r="C63" s="28">
        <v>2000</v>
      </c>
      <c r="D63" s="26"/>
      <c r="E63" s="28"/>
      <c r="F63" s="38"/>
      <c r="G63" s="38"/>
      <c r="H63" s="26"/>
      <c r="I63" s="28"/>
      <c r="J63" s="26"/>
      <c r="K63" s="38"/>
      <c r="L63" s="30"/>
      <c r="M63" s="30">
        <v>2000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</row>
    <row r="64" spans="1:45" ht="12.75">
      <c r="A64" s="58">
        <v>42335</v>
      </c>
      <c r="B64" s="26">
        <v>100</v>
      </c>
      <c r="C64" s="28"/>
      <c r="D64" s="26"/>
      <c r="E64" s="28"/>
      <c r="F64" s="38"/>
      <c r="G64" s="38"/>
      <c r="H64" s="26"/>
      <c r="I64" s="28"/>
      <c r="J64" s="26"/>
      <c r="K64" s="38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26">
        <v>100</v>
      </c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</row>
    <row r="65" spans="1:45" ht="12.75">
      <c r="A65" s="58">
        <v>42343</v>
      </c>
      <c r="B65" s="26">
        <v>3000</v>
      </c>
      <c r="C65" s="28"/>
      <c r="D65" s="26"/>
      <c r="E65" s="28">
        <v>3000</v>
      </c>
      <c r="F65" s="38"/>
      <c r="G65" s="38"/>
      <c r="H65" s="26"/>
      <c r="I65" s="28"/>
      <c r="J65" s="26"/>
      <c r="K65" s="38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</row>
    <row r="66" spans="1:45" ht="12.75">
      <c r="A66" s="58">
        <v>42343</v>
      </c>
      <c r="B66" s="26"/>
      <c r="C66" s="28">
        <v>725</v>
      </c>
      <c r="D66" s="26"/>
      <c r="E66" s="28"/>
      <c r="F66" s="38"/>
      <c r="G66" s="38"/>
      <c r="H66" s="26"/>
      <c r="I66" s="28"/>
      <c r="J66" s="26"/>
      <c r="K66" s="38"/>
      <c r="L66" s="30">
        <v>650</v>
      </c>
      <c r="M66" s="30"/>
      <c r="N66" s="30">
        <v>75</v>
      </c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</row>
    <row r="67" spans="1:45" ht="12.75">
      <c r="A67" s="58">
        <v>42351</v>
      </c>
      <c r="B67" s="26">
        <v>12</v>
      </c>
      <c r="C67" s="28"/>
      <c r="D67" s="26"/>
      <c r="E67" s="28"/>
      <c r="F67" s="38"/>
      <c r="G67" s="38"/>
      <c r="H67" s="26"/>
      <c r="I67" s="28"/>
      <c r="J67" s="26"/>
      <c r="K67" s="38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8"/>
      <c r="AG67" s="26">
        <v>12</v>
      </c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</row>
    <row r="68" spans="1:45" ht="12.75">
      <c r="A68" s="58">
        <v>42353</v>
      </c>
      <c r="B68" s="26">
        <v>760.93</v>
      </c>
      <c r="C68" s="28"/>
      <c r="D68" s="26"/>
      <c r="E68" s="28"/>
      <c r="F68" s="38"/>
      <c r="G68" s="38"/>
      <c r="H68" s="26"/>
      <c r="I68" s="28"/>
      <c r="J68" s="26"/>
      <c r="K68" s="38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26">
        <v>352.73</v>
      </c>
      <c r="AC68" s="30"/>
      <c r="AD68" s="30">
        <v>350</v>
      </c>
      <c r="AE68" s="30"/>
      <c r="AF68" s="30"/>
      <c r="AG68" s="30"/>
      <c r="AH68" s="30"/>
      <c r="AI68" s="30"/>
      <c r="AJ68" s="30"/>
      <c r="AK68" s="30"/>
      <c r="AL68" s="30"/>
      <c r="AM68" s="30">
        <v>58.2</v>
      </c>
      <c r="AN68" s="30"/>
      <c r="AO68" s="30"/>
      <c r="AP68" s="30"/>
      <c r="AQ68" s="30"/>
      <c r="AR68" s="30"/>
      <c r="AS68" s="30"/>
    </row>
    <row r="69" spans="1:45" ht="12.75">
      <c r="A69" s="58">
        <v>42353</v>
      </c>
      <c r="B69" s="26"/>
      <c r="C69" s="28">
        <v>390</v>
      </c>
      <c r="D69" s="26"/>
      <c r="E69" s="28"/>
      <c r="F69" s="38"/>
      <c r="G69" s="38"/>
      <c r="H69" s="26"/>
      <c r="I69" s="28"/>
      <c r="J69" s="26"/>
      <c r="K69" s="38"/>
      <c r="L69" s="30">
        <v>365</v>
      </c>
      <c r="M69" s="30"/>
      <c r="N69" s="30">
        <v>25</v>
      </c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</row>
    <row r="70" spans="1:45" ht="12.75">
      <c r="A70" s="58">
        <v>42355</v>
      </c>
      <c r="B70" s="26">
        <v>100.2</v>
      </c>
      <c r="C70" s="28"/>
      <c r="D70" s="26"/>
      <c r="E70" s="28"/>
      <c r="F70" s="38"/>
      <c r="G70" s="38"/>
      <c r="H70" s="26"/>
      <c r="I70" s="28"/>
      <c r="J70" s="26"/>
      <c r="K70" s="38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26">
        <v>100.2</v>
      </c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</row>
    <row r="71" spans="1:45" ht="12.75">
      <c r="A71" s="58">
        <v>42356</v>
      </c>
      <c r="B71" s="26"/>
      <c r="C71" s="28">
        <v>105</v>
      </c>
      <c r="D71" s="26"/>
      <c r="E71" s="28"/>
      <c r="F71" s="38"/>
      <c r="G71" s="38"/>
      <c r="H71" s="26"/>
      <c r="I71" s="28"/>
      <c r="J71" s="26"/>
      <c r="K71" s="38"/>
      <c r="L71" s="30">
        <v>105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</row>
    <row r="72" spans="1:45" ht="12.75">
      <c r="A72" s="58">
        <v>42370</v>
      </c>
      <c r="B72" s="26"/>
      <c r="C72" s="28"/>
      <c r="D72" s="26"/>
      <c r="E72" s="28">
        <v>115.42</v>
      </c>
      <c r="F72" s="38"/>
      <c r="G72" s="38"/>
      <c r="H72" s="26"/>
      <c r="I72" s="28"/>
      <c r="J72" s="26"/>
      <c r="K72" s="38"/>
      <c r="L72" s="30"/>
      <c r="M72" s="30"/>
      <c r="N72" s="30"/>
      <c r="O72" s="30"/>
      <c r="P72" s="30"/>
      <c r="Q72" s="30"/>
      <c r="R72" s="30"/>
      <c r="S72" s="30">
        <v>115.42</v>
      </c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</row>
    <row r="73" spans="1:45" ht="12.75">
      <c r="A73" s="58">
        <v>42372</v>
      </c>
      <c r="B73" s="26"/>
      <c r="C73" s="28">
        <v>140</v>
      </c>
      <c r="D73" s="26"/>
      <c r="E73" s="28"/>
      <c r="F73" s="38"/>
      <c r="G73" s="38"/>
      <c r="H73" s="26"/>
      <c r="I73" s="28"/>
      <c r="J73" s="26"/>
      <c r="K73" s="38"/>
      <c r="L73" s="30">
        <v>90</v>
      </c>
      <c r="M73" s="30"/>
      <c r="N73" s="30">
        <v>50</v>
      </c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</row>
    <row r="74" spans="1:45" ht="12.75">
      <c r="A74" s="58">
        <v>42377</v>
      </c>
      <c r="B74" s="26"/>
      <c r="C74" s="28">
        <v>350</v>
      </c>
      <c r="D74" s="26"/>
      <c r="E74" s="28"/>
      <c r="F74" s="38"/>
      <c r="G74" s="38"/>
      <c r="H74" s="26"/>
      <c r="I74" s="28"/>
      <c r="J74" s="26"/>
      <c r="K74" s="38"/>
      <c r="L74" s="28">
        <v>350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</row>
    <row r="75" spans="1:45" ht="12.75">
      <c r="A75" s="58">
        <v>42391</v>
      </c>
      <c r="B75" s="26">
        <v>552.15</v>
      </c>
      <c r="C75" s="28"/>
      <c r="D75" s="26"/>
      <c r="E75" s="28"/>
      <c r="F75" s="38"/>
      <c r="G75" s="38"/>
      <c r="H75" s="26"/>
      <c r="I75" s="28"/>
      <c r="J75" s="26"/>
      <c r="K75" s="38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26">
        <v>552.15</v>
      </c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</row>
    <row r="76" spans="1:45" ht="12.75">
      <c r="A76" s="58">
        <v>42410</v>
      </c>
      <c r="B76" s="26">
        <v>193.84</v>
      </c>
      <c r="C76" s="28"/>
      <c r="D76" s="26"/>
      <c r="E76" s="28"/>
      <c r="F76" s="38"/>
      <c r="G76" s="38"/>
      <c r="H76" s="26"/>
      <c r="I76" s="28"/>
      <c r="J76" s="26"/>
      <c r="K76" s="38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26">
        <v>193.84</v>
      </c>
      <c r="AJ76" s="30"/>
      <c r="AK76" s="30"/>
      <c r="AL76" s="30"/>
      <c r="AM76" s="30"/>
      <c r="AN76" s="30"/>
      <c r="AO76" s="30"/>
      <c r="AP76" s="30"/>
      <c r="AQ76" s="30"/>
      <c r="AR76" s="30"/>
      <c r="AS76" s="30"/>
    </row>
    <row r="77" spans="1:45" ht="12.75">
      <c r="A77" s="58">
        <v>42418</v>
      </c>
      <c r="B77" s="26"/>
      <c r="C77" s="28">
        <v>3800</v>
      </c>
      <c r="D77" s="26"/>
      <c r="E77" s="28"/>
      <c r="F77" s="38"/>
      <c r="G77" s="38"/>
      <c r="H77" s="26"/>
      <c r="I77" s="28"/>
      <c r="J77" s="26"/>
      <c r="K77" s="38"/>
      <c r="L77" s="30"/>
      <c r="M77" s="30"/>
      <c r="N77" s="30"/>
      <c r="O77" s="28">
        <v>3800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</row>
    <row r="78" spans="1:45" ht="12.75">
      <c r="A78" s="58">
        <v>42429</v>
      </c>
      <c r="B78" s="26">
        <v>50.13</v>
      </c>
      <c r="C78" s="28"/>
      <c r="D78" s="26"/>
      <c r="E78" s="28"/>
      <c r="F78" s="38"/>
      <c r="G78" s="38"/>
      <c r="H78" s="26"/>
      <c r="I78" s="28"/>
      <c r="J78" s="26"/>
      <c r="K78" s="38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26">
        <v>50.13</v>
      </c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</row>
    <row r="79" spans="1:45" ht="12.75">
      <c r="A79" s="58">
        <v>42431</v>
      </c>
      <c r="B79" s="26"/>
      <c r="C79" s="28">
        <v>180</v>
      </c>
      <c r="D79" s="26"/>
      <c r="E79" s="28"/>
      <c r="F79" s="38"/>
      <c r="G79" s="38"/>
      <c r="H79" s="26"/>
      <c r="I79" s="28"/>
      <c r="J79" s="26"/>
      <c r="K79" s="38"/>
      <c r="L79" s="28">
        <v>180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</row>
    <row r="80" spans="1:45" ht="12.75">
      <c r="A80" s="58">
        <v>42438</v>
      </c>
      <c r="B80" s="26">
        <v>3700</v>
      </c>
      <c r="C80" s="28"/>
      <c r="D80" s="26"/>
      <c r="E80" s="28">
        <v>3700</v>
      </c>
      <c r="F80" s="38"/>
      <c r="G80" s="38"/>
      <c r="H80" s="26"/>
      <c r="I80" s="28"/>
      <c r="J80" s="26"/>
      <c r="K80" s="38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</row>
    <row r="81" spans="1:45" ht="12.75">
      <c r="A81" s="58">
        <v>42447</v>
      </c>
      <c r="B81" s="26">
        <v>130</v>
      </c>
      <c r="C81" s="28"/>
      <c r="D81" s="26"/>
      <c r="E81" s="28"/>
      <c r="F81" s="38"/>
      <c r="G81" s="38"/>
      <c r="H81" s="26"/>
      <c r="I81" s="28"/>
      <c r="J81" s="26"/>
      <c r="K81" s="38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26">
        <v>130</v>
      </c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</row>
    <row r="82" spans="1:45" ht="12.75">
      <c r="A82" s="58">
        <v>42461</v>
      </c>
      <c r="B82" s="26"/>
      <c r="C82" s="28">
        <v>610</v>
      </c>
      <c r="D82" s="26"/>
      <c r="E82" s="28"/>
      <c r="F82" s="38"/>
      <c r="G82" s="38"/>
      <c r="H82" s="26"/>
      <c r="I82" s="28"/>
      <c r="J82" s="26"/>
      <c r="K82" s="38"/>
      <c r="L82" s="30">
        <v>595</v>
      </c>
      <c r="M82" s="30"/>
      <c r="N82" s="30"/>
      <c r="O82" s="30"/>
      <c r="P82" s="30"/>
      <c r="Q82" s="30"/>
      <c r="R82" s="30">
        <v>15</v>
      </c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</row>
    <row r="83" spans="1:45" ht="12.75">
      <c r="A83" s="60">
        <v>42477</v>
      </c>
      <c r="B83" s="26">
        <v>22.54</v>
      </c>
      <c r="C83" s="28"/>
      <c r="D83" s="26"/>
      <c r="E83" s="28"/>
      <c r="F83" s="38"/>
      <c r="G83" s="38"/>
      <c r="H83" s="26"/>
      <c r="I83" s="28"/>
      <c r="J83" s="26"/>
      <c r="K83" s="38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8"/>
      <c r="AG83" s="26">
        <v>22.54</v>
      </c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</row>
    <row r="84" spans="1:45" ht="12.75">
      <c r="A84" s="60">
        <v>42479</v>
      </c>
      <c r="B84" s="26"/>
      <c r="C84" s="28">
        <v>1.04</v>
      </c>
      <c r="D84" s="26"/>
      <c r="E84" s="28"/>
      <c r="F84" s="38"/>
      <c r="G84" s="38"/>
      <c r="H84" s="26"/>
      <c r="I84" s="28"/>
      <c r="J84" s="26"/>
      <c r="K84" s="38"/>
      <c r="L84" s="38"/>
      <c r="M84" s="30"/>
      <c r="N84" s="30"/>
      <c r="O84" s="30"/>
      <c r="P84" s="30"/>
      <c r="Q84" s="30"/>
      <c r="R84" s="30"/>
      <c r="S84" s="30"/>
      <c r="T84" s="30">
        <v>1.04</v>
      </c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8"/>
      <c r="AG84" s="38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</row>
    <row r="85" spans="1:45" ht="12.75">
      <c r="A85" s="60">
        <v>42480</v>
      </c>
      <c r="B85" s="26"/>
      <c r="C85" s="28">
        <v>52.5</v>
      </c>
      <c r="D85" s="26"/>
      <c r="E85" s="28"/>
      <c r="F85" s="38"/>
      <c r="G85" s="38"/>
      <c r="H85" s="26"/>
      <c r="I85" s="28"/>
      <c r="J85" s="26"/>
      <c r="K85" s="38"/>
      <c r="L85" s="28">
        <v>52.5</v>
      </c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</row>
    <row r="86" spans="1:45" ht="12.75">
      <c r="A86" s="60">
        <v>42481</v>
      </c>
      <c r="B86" s="26">
        <v>21.6</v>
      </c>
      <c r="C86" s="28"/>
      <c r="D86" s="26"/>
      <c r="E86" s="28"/>
      <c r="F86" s="38"/>
      <c r="G86" s="38"/>
      <c r="H86" s="26"/>
      <c r="I86" s="28"/>
      <c r="J86" s="26"/>
      <c r="K86" s="38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>
        <v>21.6</v>
      </c>
      <c r="AH86" s="30"/>
      <c r="AI86" s="30"/>
      <c r="AJ86" s="26"/>
      <c r="AK86" s="30"/>
      <c r="AL86" s="30"/>
      <c r="AM86" s="30"/>
      <c r="AN86" s="30"/>
      <c r="AO86" s="30"/>
      <c r="AP86" s="30"/>
      <c r="AQ86" s="30"/>
      <c r="AR86" s="30"/>
      <c r="AS86" s="30"/>
    </row>
    <row r="87" spans="1:45" ht="12.75">
      <c r="A87" s="60">
        <v>42481</v>
      </c>
      <c r="B87" s="26">
        <v>20.67</v>
      </c>
      <c r="C87" s="28"/>
      <c r="D87" s="26"/>
      <c r="E87" s="28"/>
      <c r="F87" s="38"/>
      <c r="G87" s="38"/>
      <c r="H87" s="26"/>
      <c r="I87" s="28"/>
      <c r="J87" s="26"/>
      <c r="K87" s="38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8"/>
      <c r="AG87" s="26">
        <v>20.67</v>
      </c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</row>
    <row r="88" spans="1:45" ht="12.75">
      <c r="A88" s="60">
        <v>42482</v>
      </c>
      <c r="B88" s="26">
        <v>203.52</v>
      </c>
      <c r="C88" s="28"/>
      <c r="D88" s="26"/>
      <c r="E88" s="28"/>
      <c r="F88" s="38"/>
      <c r="G88" s="38"/>
      <c r="H88" s="26"/>
      <c r="I88" s="28"/>
      <c r="J88" s="26"/>
      <c r="K88" s="38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8"/>
      <c r="AG88" s="26">
        <v>203.52</v>
      </c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</row>
    <row r="89" spans="1:45" ht="12.75">
      <c r="A89" s="60">
        <v>42483</v>
      </c>
      <c r="B89" s="26">
        <v>160</v>
      </c>
      <c r="C89" s="28"/>
      <c r="D89" s="26"/>
      <c r="E89" s="28"/>
      <c r="F89" s="38"/>
      <c r="G89" s="38">
        <v>160</v>
      </c>
      <c r="H89" s="26"/>
      <c r="I89" s="28"/>
      <c r="J89" s="26"/>
      <c r="K89" s="38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</row>
    <row r="90" spans="1:45" ht="12.75">
      <c r="A90" s="60">
        <v>42483</v>
      </c>
      <c r="B90" s="26"/>
      <c r="C90" s="28">
        <v>1500</v>
      </c>
      <c r="D90" s="26"/>
      <c r="E90" s="28"/>
      <c r="F90" s="38"/>
      <c r="G90" s="38"/>
      <c r="H90" s="26"/>
      <c r="I90" s="28"/>
      <c r="J90" s="26"/>
      <c r="K90" s="38"/>
      <c r="L90" s="30"/>
      <c r="M90" s="28">
        <v>1500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</row>
    <row r="91" spans="1:45" ht="12.75">
      <c r="A91" s="60">
        <v>42483</v>
      </c>
      <c r="B91" s="26"/>
      <c r="C91" s="28">
        <v>1784</v>
      </c>
      <c r="D91" s="26"/>
      <c r="E91" s="28"/>
      <c r="F91" s="38">
        <v>160</v>
      </c>
      <c r="G91" s="38"/>
      <c r="H91" s="26"/>
      <c r="I91" s="28"/>
      <c r="J91" s="26"/>
      <c r="K91" s="38"/>
      <c r="L91" s="30"/>
      <c r="M91" s="30">
        <v>1624</v>
      </c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</row>
    <row r="92" spans="1:45" ht="12.75" customHeight="1">
      <c r="A92" s="60">
        <v>42483</v>
      </c>
      <c r="B92" s="26">
        <v>59.38</v>
      </c>
      <c r="C92" s="28"/>
      <c r="D92" s="26"/>
      <c r="E92" s="28"/>
      <c r="F92" s="38"/>
      <c r="G92" s="38"/>
      <c r="H92" s="26"/>
      <c r="I92" s="28"/>
      <c r="J92" s="26"/>
      <c r="K92" s="38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8"/>
      <c r="AG92" s="26">
        <v>59.38</v>
      </c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</row>
    <row r="93" spans="1:45" ht="12.75" customHeight="1">
      <c r="A93" s="60">
        <v>42483</v>
      </c>
      <c r="B93" s="26">
        <v>8</v>
      </c>
      <c r="C93" s="28"/>
      <c r="D93" s="26"/>
      <c r="E93" s="28"/>
      <c r="F93" s="38"/>
      <c r="G93" s="38"/>
      <c r="H93" s="26"/>
      <c r="I93" s="28"/>
      <c r="J93" s="26"/>
      <c r="K93" s="38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8"/>
      <c r="AG93" s="26">
        <v>8</v>
      </c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</row>
    <row r="94" spans="1:45" ht="12.75" customHeight="1">
      <c r="A94" s="60">
        <v>42486</v>
      </c>
      <c r="B94" s="26"/>
      <c r="C94" s="28">
        <v>3000</v>
      </c>
      <c r="D94" s="26">
        <v>3000</v>
      </c>
      <c r="E94" s="28"/>
      <c r="F94" s="38"/>
      <c r="G94" s="38"/>
      <c r="H94" s="26"/>
      <c r="I94" s="28"/>
      <c r="J94" s="26"/>
      <c r="K94" s="38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</row>
    <row r="95" spans="1:45" ht="12.75" customHeight="1">
      <c r="A95" s="60">
        <v>42486</v>
      </c>
      <c r="B95" s="26">
        <v>5959.38</v>
      </c>
      <c r="C95" s="28"/>
      <c r="D95" s="26"/>
      <c r="E95" s="28"/>
      <c r="F95" s="38"/>
      <c r="G95" s="38"/>
      <c r="H95" s="26"/>
      <c r="I95" s="28"/>
      <c r="J95" s="26"/>
      <c r="K95" s="38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>
        <v>3060</v>
      </c>
      <c r="AB95" s="26">
        <v>2197.28</v>
      </c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>
        <v>702.1</v>
      </c>
      <c r="AN95" s="30"/>
      <c r="AO95" s="30"/>
      <c r="AP95" s="30"/>
      <c r="AQ95" s="30"/>
      <c r="AR95" s="30"/>
      <c r="AS95" s="30"/>
    </row>
    <row r="96" spans="1:45" ht="12.75" customHeight="1">
      <c r="A96" s="60">
        <v>42487</v>
      </c>
      <c r="B96" s="26">
        <v>31</v>
      </c>
      <c r="C96" s="28"/>
      <c r="D96" s="26"/>
      <c r="E96" s="28"/>
      <c r="F96" s="38"/>
      <c r="G96" s="38"/>
      <c r="H96" s="26"/>
      <c r="I96" s="28"/>
      <c r="J96" s="26"/>
      <c r="K96" s="38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>
        <v>31</v>
      </c>
      <c r="Z96" s="30"/>
      <c r="AA96" s="30"/>
      <c r="AB96" s="38"/>
      <c r="AC96" s="38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</row>
    <row r="97" spans="1:45" ht="12.75" customHeight="1">
      <c r="A97" s="60">
        <v>42498</v>
      </c>
      <c r="B97" s="26">
        <v>73.7</v>
      </c>
      <c r="C97" s="28"/>
      <c r="D97" s="26"/>
      <c r="E97" s="28"/>
      <c r="F97" s="38"/>
      <c r="G97" s="38"/>
      <c r="H97" s="26"/>
      <c r="I97" s="28"/>
      <c r="J97" s="26"/>
      <c r="K97" s="38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26">
        <v>73.7</v>
      </c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</row>
    <row r="98" spans="1:45" ht="12.75" customHeight="1">
      <c r="A98" s="60">
        <v>42498</v>
      </c>
      <c r="B98" s="26">
        <v>129.8</v>
      </c>
      <c r="C98" s="28"/>
      <c r="D98" s="26"/>
      <c r="E98" s="28"/>
      <c r="F98" s="38"/>
      <c r="G98" s="38"/>
      <c r="H98" s="26"/>
      <c r="I98" s="28"/>
      <c r="J98" s="26"/>
      <c r="K98" s="38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26">
        <v>129.8</v>
      </c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</row>
    <row r="99" spans="1:45" ht="12.75" customHeight="1">
      <c r="A99" s="60">
        <v>42498</v>
      </c>
      <c r="B99" s="26">
        <v>120.4</v>
      </c>
      <c r="C99" s="28"/>
      <c r="D99" s="26"/>
      <c r="E99" s="28"/>
      <c r="F99" s="38"/>
      <c r="G99" s="38"/>
      <c r="H99" s="26"/>
      <c r="I99" s="28"/>
      <c r="J99" s="26"/>
      <c r="K99" s="38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26">
        <v>120.4</v>
      </c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</row>
    <row r="100" spans="1:45" ht="12.75" customHeight="1">
      <c r="A100" s="60">
        <v>42504</v>
      </c>
      <c r="B100" s="26">
        <v>102</v>
      </c>
      <c r="C100" s="28"/>
      <c r="D100" s="26"/>
      <c r="E100" s="28"/>
      <c r="F100" s="38"/>
      <c r="G100" s="38"/>
      <c r="H100" s="26"/>
      <c r="I100" s="28"/>
      <c r="J100" s="26"/>
      <c r="K100" s="38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26">
        <v>102</v>
      </c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</row>
    <row r="101" spans="1:45" ht="12.75" customHeight="1">
      <c r="A101" s="60">
        <v>42504</v>
      </c>
      <c r="B101" s="26">
        <v>234.15</v>
      </c>
      <c r="C101" s="28"/>
      <c r="D101" s="26"/>
      <c r="E101" s="28"/>
      <c r="F101" s="38"/>
      <c r="G101" s="38"/>
      <c r="H101" s="26"/>
      <c r="I101" s="28"/>
      <c r="J101" s="26"/>
      <c r="K101" s="38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26">
        <v>234.15</v>
      </c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</row>
    <row r="102" spans="1:45" ht="12.75" customHeight="1">
      <c r="A102" s="60">
        <v>42504</v>
      </c>
      <c r="B102" s="26"/>
      <c r="C102" s="28">
        <v>27.5</v>
      </c>
      <c r="D102" s="26"/>
      <c r="E102" s="28"/>
      <c r="F102" s="38"/>
      <c r="G102" s="38"/>
      <c r="H102" s="26"/>
      <c r="I102" s="28"/>
      <c r="J102" s="26"/>
      <c r="K102" s="38"/>
      <c r="L102" s="26">
        <v>27.5</v>
      </c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</row>
    <row r="103" spans="1:45" ht="12.75" customHeight="1">
      <c r="A103" s="60">
        <v>42509</v>
      </c>
      <c r="B103" s="26"/>
      <c r="C103" s="28">
        <v>1500</v>
      </c>
      <c r="D103" s="28">
        <v>1500</v>
      </c>
      <c r="E103" s="28"/>
      <c r="F103" s="38"/>
      <c r="G103" s="38"/>
      <c r="H103" s="26"/>
      <c r="I103" s="28"/>
      <c r="J103" s="26"/>
      <c r="K103" s="38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</row>
    <row r="104" spans="1:45" ht="12.75" customHeight="1">
      <c r="A104" s="60">
        <v>42511</v>
      </c>
      <c r="B104" s="26">
        <v>32.81</v>
      </c>
      <c r="C104" s="28"/>
      <c r="D104" s="26"/>
      <c r="E104" s="28"/>
      <c r="F104" s="38"/>
      <c r="G104" s="38"/>
      <c r="H104" s="26"/>
      <c r="I104" s="28"/>
      <c r="J104" s="26"/>
      <c r="K104" s="38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26">
        <v>32.81</v>
      </c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</row>
    <row r="105" spans="1:45" ht="12.75" customHeight="1">
      <c r="A105" s="60">
        <v>42511</v>
      </c>
      <c r="B105" s="26">
        <v>86.1</v>
      </c>
      <c r="C105" s="28"/>
      <c r="D105" s="26"/>
      <c r="E105" s="28"/>
      <c r="F105" s="38"/>
      <c r="G105" s="38"/>
      <c r="H105" s="26"/>
      <c r="I105" s="28"/>
      <c r="J105" s="26"/>
      <c r="K105" s="38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26">
        <v>86.1</v>
      </c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</row>
    <row r="106" spans="1:45" ht="12.75" customHeight="1">
      <c r="A106" s="60">
        <v>42517</v>
      </c>
      <c r="B106" s="26">
        <v>150</v>
      </c>
      <c r="C106" s="28"/>
      <c r="D106" s="26"/>
      <c r="E106" s="28"/>
      <c r="F106" s="38"/>
      <c r="G106" s="38"/>
      <c r="H106" s="26"/>
      <c r="I106" s="28"/>
      <c r="J106" s="26"/>
      <c r="K106" s="38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26">
        <v>150</v>
      </c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</row>
    <row r="107" spans="1:45" ht="12.75" customHeight="1">
      <c r="A107" s="60">
        <v>42517</v>
      </c>
      <c r="B107" s="26">
        <v>8</v>
      </c>
      <c r="C107" s="28"/>
      <c r="D107" s="26"/>
      <c r="E107" s="28"/>
      <c r="F107" s="38"/>
      <c r="G107" s="38"/>
      <c r="H107" s="26"/>
      <c r="I107" s="28"/>
      <c r="J107" s="26"/>
      <c r="K107" s="38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8"/>
      <c r="AG107" s="26">
        <v>8</v>
      </c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</row>
    <row r="108" spans="1:45" ht="12.75" customHeight="1">
      <c r="A108" s="60">
        <v>42519</v>
      </c>
      <c r="B108" s="26">
        <v>181.93</v>
      </c>
      <c r="C108" s="28"/>
      <c r="D108" s="26"/>
      <c r="E108" s="28"/>
      <c r="F108" s="38"/>
      <c r="G108" s="38"/>
      <c r="H108" s="26"/>
      <c r="I108" s="28"/>
      <c r="J108" s="26"/>
      <c r="K108" s="38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26">
        <v>181.93</v>
      </c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</row>
    <row r="109" spans="1:45" ht="12.75" customHeight="1">
      <c r="A109" s="60">
        <v>42523</v>
      </c>
      <c r="B109" s="26">
        <v>681.07</v>
      </c>
      <c r="C109" s="28"/>
      <c r="D109" s="26"/>
      <c r="E109" s="28"/>
      <c r="F109" s="38"/>
      <c r="G109" s="38"/>
      <c r="H109" s="26"/>
      <c r="I109" s="28"/>
      <c r="J109" s="26"/>
      <c r="K109" s="38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26">
        <v>272.87</v>
      </c>
      <c r="AC109" s="30"/>
      <c r="AD109" s="30">
        <v>350</v>
      </c>
      <c r="AE109" s="30"/>
      <c r="AF109" s="30"/>
      <c r="AG109" s="30"/>
      <c r="AH109" s="30"/>
      <c r="AI109" s="30"/>
      <c r="AJ109" s="30"/>
      <c r="AK109" s="30"/>
      <c r="AL109" s="30"/>
      <c r="AM109" s="30">
        <v>58.2</v>
      </c>
      <c r="AN109" s="30"/>
      <c r="AO109" s="30"/>
      <c r="AP109" s="30"/>
      <c r="AQ109" s="30"/>
      <c r="AR109" s="30"/>
      <c r="AS109" s="30"/>
    </row>
    <row r="110" spans="1:45" ht="12.75" customHeight="1">
      <c r="A110" s="60">
        <v>42527</v>
      </c>
      <c r="B110" s="26">
        <v>127.9</v>
      </c>
      <c r="C110" s="28"/>
      <c r="D110" s="26"/>
      <c r="E110" s="28"/>
      <c r="F110" s="38"/>
      <c r="G110" s="38"/>
      <c r="H110" s="26"/>
      <c r="I110" s="28"/>
      <c r="J110" s="26"/>
      <c r="K110" s="38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8"/>
      <c r="AC110" s="26">
        <v>127.9</v>
      </c>
      <c r="AD110" s="30"/>
      <c r="AE110" s="30"/>
      <c r="AF110" s="30"/>
      <c r="AG110" s="30"/>
      <c r="AH110" s="38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</row>
    <row r="111" spans="1:45" ht="12.75" customHeight="1">
      <c r="A111" s="60">
        <v>42527</v>
      </c>
      <c r="B111" s="26">
        <v>11</v>
      </c>
      <c r="C111" s="28"/>
      <c r="D111" s="26"/>
      <c r="E111" s="28"/>
      <c r="F111" s="38"/>
      <c r="G111" s="38"/>
      <c r="H111" s="26"/>
      <c r="I111" s="28"/>
      <c r="J111" s="26"/>
      <c r="K111" s="38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26">
        <v>11</v>
      </c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</row>
    <row r="112" spans="1:45" ht="12.75" customHeight="1">
      <c r="A112" s="60">
        <v>42531</v>
      </c>
      <c r="B112" s="26">
        <v>70</v>
      </c>
      <c r="C112" s="28"/>
      <c r="D112" s="26"/>
      <c r="E112" s="28"/>
      <c r="F112" s="38"/>
      <c r="G112" s="38"/>
      <c r="H112" s="26"/>
      <c r="I112" s="28"/>
      <c r="J112" s="26"/>
      <c r="K112" s="38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26">
        <v>70</v>
      </c>
      <c r="Z112" s="30"/>
      <c r="AA112" s="30"/>
      <c r="AB112" s="30"/>
      <c r="AC112" s="30"/>
      <c r="AD112" s="30"/>
      <c r="AE112" s="30"/>
      <c r="AF112" s="30"/>
      <c r="AG112" s="30"/>
      <c r="AH112" s="38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</row>
    <row r="113" spans="1:45" ht="12.75" customHeight="1">
      <c r="A113" s="60">
        <v>42534</v>
      </c>
      <c r="B113" s="26">
        <v>10</v>
      </c>
      <c r="C113" s="28"/>
      <c r="D113" s="26"/>
      <c r="E113" s="28"/>
      <c r="F113" s="38"/>
      <c r="G113" s="38"/>
      <c r="H113" s="26"/>
      <c r="I113" s="28"/>
      <c r="J113" s="26"/>
      <c r="K113" s="38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8"/>
      <c r="Z113" s="30"/>
      <c r="AA113" s="30"/>
      <c r="AB113" s="30"/>
      <c r="AC113" s="30"/>
      <c r="AD113" s="30"/>
      <c r="AE113" s="30"/>
      <c r="AF113" s="30">
        <v>10</v>
      </c>
      <c r="AG113" s="30"/>
      <c r="AH113" s="38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</row>
    <row r="114" spans="1:45" ht="12.75" customHeight="1">
      <c r="A114" s="60">
        <v>42539</v>
      </c>
      <c r="B114" s="26">
        <v>10</v>
      </c>
      <c r="C114" s="28"/>
      <c r="D114" s="26"/>
      <c r="E114" s="28"/>
      <c r="F114" s="38"/>
      <c r="G114" s="38"/>
      <c r="H114" s="26"/>
      <c r="I114" s="28"/>
      <c r="J114" s="26"/>
      <c r="K114" s="38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8"/>
      <c r="Z114" s="30"/>
      <c r="AA114" s="30"/>
      <c r="AB114" s="30"/>
      <c r="AC114" s="30"/>
      <c r="AD114" s="30"/>
      <c r="AE114" s="30"/>
      <c r="AF114" s="38"/>
      <c r="AG114" s="30">
        <v>10</v>
      </c>
      <c r="AH114" s="38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</row>
    <row r="115" spans="1:45" ht="12.75" customHeight="1">
      <c r="A115" s="60">
        <v>42539</v>
      </c>
      <c r="B115" s="26">
        <v>10.18</v>
      </c>
      <c r="C115" s="28"/>
      <c r="D115" s="26"/>
      <c r="E115" s="28"/>
      <c r="F115" s="38"/>
      <c r="G115" s="38"/>
      <c r="H115" s="26"/>
      <c r="I115" s="28"/>
      <c r="J115" s="26"/>
      <c r="K115" s="38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8"/>
      <c r="Z115" s="30"/>
      <c r="AA115" s="30"/>
      <c r="AB115" s="30"/>
      <c r="AC115" s="30"/>
      <c r="AD115" s="30"/>
      <c r="AE115" s="30"/>
      <c r="AF115" s="38"/>
      <c r="AG115" s="26">
        <v>10.18</v>
      </c>
      <c r="AH115" s="38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</row>
    <row r="116" spans="1:45" ht="12.75" customHeight="1">
      <c r="A116" s="60">
        <v>42540</v>
      </c>
      <c r="B116" s="26"/>
      <c r="C116" s="28">
        <v>3300</v>
      </c>
      <c r="D116" s="26">
        <v>3300</v>
      </c>
      <c r="E116" s="28"/>
      <c r="F116" s="38"/>
      <c r="G116" s="38"/>
      <c r="H116" s="26"/>
      <c r="I116" s="28"/>
      <c r="J116" s="26"/>
      <c r="K116" s="38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</row>
    <row r="117" spans="1:45" ht="12.75" customHeight="1">
      <c r="A117" s="60">
        <v>42540</v>
      </c>
      <c r="B117" s="26"/>
      <c r="C117" s="28">
        <v>2525</v>
      </c>
      <c r="D117" s="26"/>
      <c r="E117" s="28"/>
      <c r="F117" s="38"/>
      <c r="G117" s="38"/>
      <c r="H117" s="26"/>
      <c r="I117" s="28"/>
      <c r="J117" s="26"/>
      <c r="K117" s="38"/>
      <c r="L117" s="30">
        <v>25</v>
      </c>
      <c r="M117" s="30">
        <v>2500</v>
      </c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</row>
    <row r="118" spans="1:45" ht="12.75" customHeight="1">
      <c r="A118" s="60">
        <v>42543</v>
      </c>
      <c r="B118" s="26">
        <v>3128.67</v>
      </c>
      <c r="C118" s="28"/>
      <c r="D118" s="26"/>
      <c r="E118" s="28"/>
      <c r="F118" s="38"/>
      <c r="G118" s="38"/>
      <c r="H118" s="26"/>
      <c r="I118" s="28"/>
      <c r="J118" s="26"/>
      <c r="K118" s="38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>
        <v>1518</v>
      </c>
      <c r="AB118" s="26">
        <v>1274.35</v>
      </c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>
        <v>336.32</v>
      </c>
      <c r="AN118" s="30"/>
      <c r="AO118" s="30"/>
      <c r="AP118" s="30"/>
      <c r="AQ118" s="30"/>
      <c r="AR118" s="30"/>
      <c r="AS118" s="30"/>
    </row>
    <row r="119" spans="1:45" ht="12.75" customHeight="1">
      <c r="A119" s="60">
        <v>42551</v>
      </c>
      <c r="B119" s="26">
        <v>1800</v>
      </c>
      <c r="C119" s="28"/>
      <c r="D119" s="26"/>
      <c r="E119" s="28">
        <v>1800</v>
      </c>
      <c r="F119" s="38"/>
      <c r="G119" s="38"/>
      <c r="H119" s="26"/>
      <c r="I119" s="28"/>
      <c r="J119" s="26"/>
      <c r="K119" s="38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</row>
    <row r="120" spans="1:45" ht="12.75" customHeight="1">
      <c r="A120" s="60">
        <v>42551</v>
      </c>
      <c r="B120" s="26">
        <v>102.8</v>
      </c>
      <c r="C120" s="28"/>
      <c r="D120" s="26"/>
      <c r="E120" s="28"/>
      <c r="F120" s="38"/>
      <c r="G120" s="38"/>
      <c r="H120" s="26"/>
      <c r="I120" s="28"/>
      <c r="J120" s="26"/>
      <c r="K120" s="38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26">
        <v>102.8</v>
      </c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</row>
    <row r="121" spans="1:45" ht="12.75" customHeight="1">
      <c r="A121" s="60">
        <v>42559</v>
      </c>
      <c r="B121" s="26">
        <v>8</v>
      </c>
      <c r="C121" s="28"/>
      <c r="D121" s="26"/>
      <c r="E121" s="28"/>
      <c r="F121" s="38"/>
      <c r="G121" s="38"/>
      <c r="H121" s="26"/>
      <c r="I121" s="28"/>
      <c r="J121" s="26"/>
      <c r="K121" s="38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26">
        <v>8</v>
      </c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</row>
    <row r="122" spans="1:45" ht="12.75" customHeight="1">
      <c r="A122" s="60">
        <v>42561</v>
      </c>
      <c r="B122" s="26">
        <v>500</v>
      </c>
      <c r="C122" s="28"/>
      <c r="D122" s="26"/>
      <c r="E122" s="28"/>
      <c r="F122" s="38"/>
      <c r="G122" s="38"/>
      <c r="H122" s="26"/>
      <c r="I122" s="28"/>
      <c r="J122" s="26"/>
      <c r="K122" s="38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26">
        <v>500</v>
      </c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</row>
    <row r="123" spans="1:45" ht="12.75" customHeight="1">
      <c r="A123" s="60">
        <v>42561</v>
      </c>
      <c r="B123" s="26">
        <v>116.55</v>
      </c>
      <c r="C123" s="28"/>
      <c r="D123" s="26"/>
      <c r="E123" s="28"/>
      <c r="F123" s="38"/>
      <c r="G123" s="38"/>
      <c r="H123" s="26"/>
      <c r="I123" s="28"/>
      <c r="J123" s="26"/>
      <c r="K123" s="38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26">
        <v>116.55</v>
      </c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</row>
    <row r="124" spans="1:45" ht="12.75" customHeight="1">
      <c r="A124" s="60">
        <v>42613</v>
      </c>
      <c r="B124" s="26">
        <v>152.9</v>
      </c>
      <c r="C124" s="28"/>
      <c r="D124" s="26"/>
      <c r="E124" s="28"/>
      <c r="F124" s="38"/>
      <c r="G124" s="38"/>
      <c r="H124" s="26"/>
      <c r="I124" s="28"/>
      <c r="J124" s="26"/>
      <c r="K124" s="38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>
        <v>152.9</v>
      </c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</row>
    <row r="125" spans="1:45" ht="12.75" customHeight="1">
      <c r="A125" s="60">
        <v>42613</v>
      </c>
      <c r="B125" s="26">
        <v>6.32</v>
      </c>
      <c r="C125" s="28"/>
      <c r="D125" s="26"/>
      <c r="E125" s="28"/>
      <c r="F125" s="38"/>
      <c r="G125" s="38"/>
      <c r="H125" s="26"/>
      <c r="I125" s="28"/>
      <c r="J125" s="26"/>
      <c r="K125" s="38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>
        <v>6.32</v>
      </c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</row>
    <row r="126" spans="2:45" ht="12.75" customHeight="1">
      <c r="B126" s="26"/>
      <c r="C126" s="28"/>
      <c r="D126" s="26"/>
      <c r="E126" s="28"/>
      <c r="F126" s="38"/>
      <c r="G126" s="38"/>
      <c r="H126" s="26"/>
      <c r="I126" s="28"/>
      <c r="J126" s="26"/>
      <c r="K126" s="38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</row>
    <row r="127" spans="2:45" ht="12.75" customHeight="1">
      <c r="B127" s="26"/>
      <c r="C127" s="28"/>
      <c r="D127" s="26"/>
      <c r="E127" s="28"/>
      <c r="F127" s="38"/>
      <c r="G127" s="38"/>
      <c r="H127" s="26"/>
      <c r="I127" s="28"/>
      <c r="J127" s="26"/>
      <c r="K127" s="38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</row>
    <row r="128" spans="2:45" ht="12.75" customHeight="1">
      <c r="B128" s="26"/>
      <c r="C128" s="28"/>
      <c r="D128" s="26"/>
      <c r="E128" s="28"/>
      <c r="F128" s="38"/>
      <c r="G128" s="38"/>
      <c r="H128" s="26"/>
      <c r="I128" s="28"/>
      <c r="J128" s="26"/>
      <c r="K128" s="38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</row>
    <row r="129" spans="2:45" ht="12.75" customHeight="1">
      <c r="B129" s="26"/>
      <c r="C129" s="28"/>
      <c r="D129" s="26"/>
      <c r="E129" s="28"/>
      <c r="F129" s="38"/>
      <c r="G129" s="38"/>
      <c r="H129" s="26"/>
      <c r="I129" s="28"/>
      <c r="J129" s="26"/>
      <c r="K129" s="38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</row>
    <row r="130" spans="2:45" ht="12.75" customHeight="1">
      <c r="B130" s="26"/>
      <c r="C130" s="28"/>
      <c r="D130" s="26"/>
      <c r="E130" s="28"/>
      <c r="F130" s="38"/>
      <c r="G130" s="38"/>
      <c r="H130" s="26"/>
      <c r="I130" s="28"/>
      <c r="J130" s="26"/>
      <c r="K130" s="38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</row>
    <row r="131" spans="2:45" ht="12.75" customHeight="1">
      <c r="B131" s="26"/>
      <c r="C131" s="28"/>
      <c r="D131" s="26"/>
      <c r="E131" s="28"/>
      <c r="F131" s="38"/>
      <c r="G131" s="38"/>
      <c r="H131" s="26"/>
      <c r="I131" s="28"/>
      <c r="J131" s="26"/>
      <c r="K131" s="38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</row>
    <row r="132" spans="2:45" ht="12.75" customHeight="1">
      <c r="B132" s="26"/>
      <c r="C132" s="28"/>
      <c r="D132" s="26"/>
      <c r="E132" s="28"/>
      <c r="F132" s="38"/>
      <c r="G132" s="38"/>
      <c r="H132" s="26"/>
      <c r="I132" s="28"/>
      <c r="J132" s="26"/>
      <c r="K132" s="38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</row>
    <row r="133" spans="2:45" ht="12.75" customHeight="1">
      <c r="B133" s="26"/>
      <c r="C133" s="28"/>
      <c r="D133" s="26"/>
      <c r="E133" s="28"/>
      <c r="F133" s="38"/>
      <c r="G133" s="38"/>
      <c r="H133" s="26"/>
      <c r="I133" s="28"/>
      <c r="J133" s="26"/>
      <c r="K133" s="38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</row>
    <row r="134" spans="2:45" ht="12.75" customHeight="1">
      <c r="B134" s="26"/>
      <c r="C134" s="28"/>
      <c r="D134" s="26"/>
      <c r="E134" s="28"/>
      <c r="F134" s="38"/>
      <c r="G134" s="38"/>
      <c r="H134" s="26"/>
      <c r="I134" s="28"/>
      <c r="J134" s="26"/>
      <c r="K134" s="38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</row>
    <row r="135" spans="2:45" ht="12.75" customHeight="1">
      <c r="B135" s="26"/>
      <c r="C135" s="28"/>
      <c r="D135" s="26"/>
      <c r="E135" s="28"/>
      <c r="F135" s="38"/>
      <c r="G135" s="38"/>
      <c r="H135" s="26"/>
      <c r="I135" s="28"/>
      <c r="J135" s="26"/>
      <c r="K135" s="38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</row>
    <row r="136" spans="2:45" ht="12.75" customHeight="1">
      <c r="B136" s="26"/>
      <c r="C136" s="28"/>
      <c r="D136" s="26"/>
      <c r="E136" s="28"/>
      <c r="F136" s="38"/>
      <c r="G136" s="38"/>
      <c r="H136" s="26"/>
      <c r="I136" s="28"/>
      <c r="J136" s="26"/>
      <c r="K136" s="38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</row>
    <row r="137" spans="2:45" ht="12.75" customHeight="1">
      <c r="B137" s="26"/>
      <c r="C137" s="28"/>
      <c r="D137" s="26"/>
      <c r="E137" s="28"/>
      <c r="F137" s="38"/>
      <c r="G137" s="38"/>
      <c r="H137" s="26"/>
      <c r="I137" s="28"/>
      <c r="J137" s="26"/>
      <c r="K137" s="38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</row>
    <row r="138" spans="2:45" ht="12.75" customHeight="1">
      <c r="B138" s="26"/>
      <c r="C138" s="28"/>
      <c r="D138" s="26"/>
      <c r="E138" s="28"/>
      <c r="F138" s="38"/>
      <c r="G138" s="38"/>
      <c r="H138" s="26"/>
      <c r="I138" s="28"/>
      <c r="J138" s="26"/>
      <c r="K138" s="38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</row>
    <row r="139" spans="2:45" ht="12.75" customHeight="1">
      <c r="B139" s="26"/>
      <c r="C139" s="28"/>
      <c r="D139" s="26"/>
      <c r="E139" s="28"/>
      <c r="F139" s="38"/>
      <c r="G139" s="38"/>
      <c r="H139" s="26"/>
      <c r="I139" s="28"/>
      <c r="J139" s="26"/>
      <c r="K139" s="38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</row>
    <row r="140" spans="2:45" ht="12.75" customHeight="1">
      <c r="B140" s="26"/>
      <c r="C140" s="28"/>
      <c r="D140" s="26"/>
      <c r="E140" s="28"/>
      <c r="F140" s="38"/>
      <c r="G140" s="38"/>
      <c r="H140" s="26"/>
      <c r="I140" s="28"/>
      <c r="J140" s="26"/>
      <c r="K140" s="38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</row>
    <row r="141" spans="2:45" ht="12.75" customHeight="1">
      <c r="B141" s="26"/>
      <c r="C141" s="28"/>
      <c r="D141" s="26"/>
      <c r="E141" s="28"/>
      <c r="F141" s="38"/>
      <c r="G141" s="38"/>
      <c r="H141" s="26"/>
      <c r="I141" s="28"/>
      <c r="J141" s="26"/>
      <c r="K141" s="38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</row>
    <row r="142" spans="2:45" ht="12.75" customHeight="1">
      <c r="B142" s="26"/>
      <c r="C142" s="28"/>
      <c r="D142" s="26"/>
      <c r="E142" s="28"/>
      <c r="F142" s="38"/>
      <c r="G142" s="38"/>
      <c r="H142" s="26"/>
      <c r="I142" s="28"/>
      <c r="J142" s="26"/>
      <c r="K142" s="38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</row>
    <row r="143" spans="2:45" ht="12.75" customHeight="1">
      <c r="B143" s="26"/>
      <c r="C143" s="28"/>
      <c r="D143" s="26"/>
      <c r="E143" s="28"/>
      <c r="F143" s="38"/>
      <c r="G143" s="38"/>
      <c r="H143" s="26"/>
      <c r="I143" s="28"/>
      <c r="J143" s="26"/>
      <c r="K143" s="38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</row>
    <row r="144" spans="2:45" ht="12.75" customHeight="1">
      <c r="B144" s="26"/>
      <c r="C144" s="28"/>
      <c r="D144" s="26"/>
      <c r="E144" s="28"/>
      <c r="F144" s="38"/>
      <c r="G144" s="38"/>
      <c r="H144" s="26"/>
      <c r="I144" s="28"/>
      <c r="J144" s="26"/>
      <c r="K144" s="38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</row>
    <row r="145" spans="2:45" ht="12.75" customHeight="1">
      <c r="B145" s="26"/>
      <c r="C145" s="28"/>
      <c r="D145" s="26"/>
      <c r="E145" s="28"/>
      <c r="F145" s="38"/>
      <c r="G145" s="38"/>
      <c r="H145" s="26"/>
      <c r="I145" s="28"/>
      <c r="J145" s="26"/>
      <c r="K145" s="38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</row>
    <row r="146" spans="2:45" ht="12.75" customHeight="1">
      <c r="B146" s="26"/>
      <c r="C146" s="28"/>
      <c r="D146" s="26"/>
      <c r="E146" s="28"/>
      <c r="F146" s="38"/>
      <c r="G146" s="38"/>
      <c r="H146" s="26"/>
      <c r="I146" s="28"/>
      <c r="J146" s="26"/>
      <c r="K146" s="38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</row>
    <row r="147" spans="2:45" ht="12.75">
      <c r="B147" s="26"/>
      <c r="C147" s="28"/>
      <c r="D147" s="26"/>
      <c r="E147" s="28"/>
      <c r="F147" s="38"/>
      <c r="G147" s="38"/>
      <c r="H147" s="26"/>
      <c r="I147" s="28"/>
      <c r="J147" s="26"/>
      <c r="K147" s="38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</row>
    <row r="148" spans="2:45" ht="12.75">
      <c r="B148" s="26"/>
      <c r="C148" s="28"/>
      <c r="D148" s="26"/>
      <c r="E148" s="28"/>
      <c r="F148" s="38"/>
      <c r="G148" s="38"/>
      <c r="H148" s="26"/>
      <c r="I148" s="28"/>
      <c r="J148" s="26"/>
      <c r="K148" s="38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</row>
    <row r="149" spans="2:45" ht="12.75">
      <c r="B149" s="26"/>
      <c r="C149" s="28"/>
      <c r="D149" s="26"/>
      <c r="E149" s="28"/>
      <c r="F149" s="38"/>
      <c r="G149" s="38"/>
      <c r="H149" s="26"/>
      <c r="I149" s="28"/>
      <c r="J149" s="26"/>
      <c r="K149" s="38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</row>
    <row r="150" spans="2:45" ht="13.5" thickBot="1">
      <c r="B150" s="47"/>
      <c r="C150" s="43"/>
      <c r="D150" s="47"/>
      <c r="E150" s="43"/>
      <c r="F150" s="40"/>
      <c r="G150" s="40"/>
      <c r="H150" s="47"/>
      <c r="I150" s="43"/>
      <c r="J150" s="47"/>
      <c r="K150" s="40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</row>
    <row r="151" spans="1:45" ht="13.5" thickBot="1">
      <c r="A151" s="4" t="s">
        <v>30</v>
      </c>
      <c r="B151" s="44">
        <f>SUM(B12:B150)</f>
        <v>36824.87000000002</v>
      </c>
      <c r="C151" s="45">
        <f>SUM(C12:C150)</f>
        <v>36980.21</v>
      </c>
      <c r="D151" s="45">
        <f aca="true" t="shared" si="1" ref="D151:AS151">SUM(D12:D150)</f>
        <v>15400</v>
      </c>
      <c r="E151" s="48">
        <f t="shared" si="1"/>
        <v>27182.44</v>
      </c>
      <c r="F151" s="48">
        <f t="shared" si="1"/>
        <v>445</v>
      </c>
      <c r="G151" s="48">
        <f t="shared" si="1"/>
        <v>445</v>
      </c>
      <c r="H151" s="44">
        <f t="shared" si="1"/>
        <v>0</v>
      </c>
      <c r="I151" s="48">
        <f t="shared" si="1"/>
        <v>0</v>
      </c>
      <c r="J151" s="44">
        <f t="shared" si="1"/>
        <v>0</v>
      </c>
      <c r="K151" s="48">
        <f t="shared" si="1"/>
        <v>0</v>
      </c>
      <c r="L151" s="44">
        <f t="shared" si="1"/>
        <v>5120</v>
      </c>
      <c r="M151" s="45">
        <f t="shared" si="1"/>
        <v>11141</v>
      </c>
      <c r="N151" s="45">
        <f t="shared" si="1"/>
        <v>925</v>
      </c>
      <c r="O151" s="45">
        <f t="shared" si="1"/>
        <v>3800</v>
      </c>
      <c r="P151" s="45">
        <f t="shared" si="1"/>
        <v>0</v>
      </c>
      <c r="Q151" s="45">
        <f t="shared" si="1"/>
        <v>0</v>
      </c>
      <c r="R151" s="45">
        <f t="shared" si="1"/>
        <v>15</v>
      </c>
      <c r="S151" s="45">
        <f t="shared" si="1"/>
        <v>115.42</v>
      </c>
      <c r="T151" s="45">
        <f t="shared" si="1"/>
        <v>1.04</v>
      </c>
      <c r="U151" s="45">
        <f t="shared" si="1"/>
        <v>0</v>
      </c>
      <c r="V151" s="45">
        <f t="shared" si="1"/>
        <v>0</v>
      </c>
      <c r="W151" s="48">
        <f t="shared" si="1"/>
        <v>0</v>
      </c>
      <c r="X151" s="44">
        <f t="shared" si="1"/>
        <v>655.67</v>
      </c>
      <c r="Y151" s="45">
        <f t="shared" si="1"/>
        <v>431</v>
      </c>
      <c r="Z151" s="45">
        <f t="shared" si="1"/>
        <v>32.64</v>
      </c>
      <c r="AA151" s="45">
        <f t="shared" si="1"/>
        <v>8013</v>
      </c>
      <c r="AB151" s="45">
        <f t="shared" si="1"/>
        <v>7550.390000000001</v>
      </c>
      <c r="AC151" s="45">
        <f t="shared" si="1"/>
        <v>2722.8300000000004</v>
      </c>
      <c r="AD151" s="45">
        <f t="shared" si="1"/>
        <v>1325</v>
      </c>
      <c r="AE151" s="45">
        <f t="shared" si="1"/>
        <v>75</v>
      </c>
      <c r="AF151" s="45">
        <f t="shared" si="1"/>
        <v>10</v>
      </c>
      <c r="AG151" s="45">
        <f t="shared" si="1"/>
        <v>1915.72</v>
      </c>
      <c r="AH151" s="45">
        <f t="shared" si="1"/>
        <v>933.13</v>
      </c>
      <c r="AI151" s="45">
        <f t="shared" si="1"/>
        <v>193.84</v>
      </c>
      <c r="AJ151" s="45">
        <f t="shared" si="1"/>
        <v>0</v>
      </c>
      <c r="AK151" s="45">
        <f t="shared" si="1"/>
        <v>0</v>
      </c>
      <c r="AL151" s="45">
        <f t="shared" si="1"/>
        <v>0</v>
      </c>
      <c r="AM151" s="45">
        <f t="shared" si="1"/>
        <v>1521.65</v>
      </c>
      <c r="AN151" s="33">
        <f t="shared" si="1"/>
        <v>0</v>
      </c>
      <c r="AO151" s="33">
        <f t="shared" si="1"/>
        <v>0</v>
      </c>
      <c r="AP151" s="33">
        <f t="shared" si="1"/>
        <v>0</v>
      </c>
      <c r="AQ151" s="33">
        <f t="shared" si="1"/>
        <v>0</v>
      </c>
      <c r="AR151" s="33">
        <f t="shared" si="1"/>
        <v>0</v>
      </c>
      <c r="AS151" s="34">
        <f t="shared" si="1"/>
        <v>0</v>
      </c>
    </row>
    <row r="152" spans="2:38" ht="12.75">
      <c r="B152" s="5" t="s">
        <v>32</v>
      </c>
      <c r="C152" s="35">
        <f>B151-C151</f>
        <v>-155.33999999998196</v>
      </c>
      <c r="D152" s="5" t="s">
        <v>32</v>
      </c>
      <c r="E152" s="35">
        <f>D151-E151</f>
        <v>-11782.439999999999</v>
      </c>
      <c r="F152" s="38"/>
      <c r="G152" s="38"/>
      <c r="Q152" s="5" t="s">
        <v>32</v>
      </c>
      <c r="R152" s="35">
        <f>SUM(L151:W151)</f>
        <v>21117.46</v>
      </c>
      <c r="AK152" s="3" t="s">
        <v>32</v>
      </c>
      <c r="AL152" s="36">
        <f>SUM(X151:AS151)</f>
        <v>25379.870000000006</v>
      </c>
    </row>
    <row r="153" ht="12.75">
      <c r="C153">
        <v>314.56</v>
      </c>
    </row>
    <row r="207" ht="12.75">
      <c r="B207">
        <v>10</v>
      </c>
    </row>
    <row r="227" ht="12.75">
      <c r="B227">
        <v>10</v>
      </c>
    </row>
  </sheetData>
  <sheetProtection/>
  <mergeCells count="10">
    <mergeCell ref="B10:C10"/>
    <mergeCell ref="D10:E10"/>
    <mergeCell ref="X9:AS9"/>
    <mergeCell ref="I2:K2"/>
    <mergeCell ref="I4:K4"/>
    <mergeCell ref="I6:K6"/>
    <mergeCell ref="B9:E9"/>
    <mergeCell ref="H9:I9"/>
    <mergeCell ref="J9:K9"/>
    <mergeCell ref="L9:W9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4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7.7109375" style="0" customWidth="1"/>
    <col min="2" max="2" width="34.140625" style="0" customWidth="1"/>
    <col min="3" max="3" width="20.57421875" style="0" customWidth="1"/>
    <col min="4" max="4" width="34.140625" style="0" customWidth="1"/>
    <col min="5" max="5" width="20.57421875" style="0" customWidth="1"/>
  </cols>
  <sheetData>
    <row r="2" spans="2:5" ht="18">
      <c r="B2" s="74" t="s">
        <v>0</v>
      </c>
      <c r="C2" s="74"/>
      <c r="D2" s="74"/>
      <c r="E2" s="80"/>
    </row>
    <row r="3" spans="2:4" ht="12.75">
      <c r="B3" s="7"/>
      <c r="C3" s="7"/>
      <c r="D3" s="7"/>
    </row>
    <row r="4" spans="2:5" ht="15.75">
      <c r="B4" s="75" t="s">
        <v>33</v>
      </c>
      <c r="C4" s="75"/>
      <c r="D4" s="75"/>
      <c r="E4" s="75"/>
    </row>
    <row r="6" spans="2:5" ht="12.75">
      <c r="B6" s="76" t="str">
        <f>Journal!I6</f>
        <v>Exercice 01/09/2015 au 31/08/2016</v>
      </c>
      <c r="C6" s="76"/>
      <c r="D6" s="76"/>
      <c r="E6" s="76"/>
    </row>
    <row r="9" ht="13.5" thickBot="1"/>
    <row r="10" spans="2:5" ht="13.5" thickBot="1">
      <c r="B10" s="77" t="s">
        <v>34</v>
      </c>
      <c r="C10" s="78"/>
      <c r="D10" s="79" t="s">
        <v>35</v>
      </c>
      <c r="E10" s="78"/>
    </row>
    <row r="11" ht="13.5" thickBot="1"/>
    <row r="12" spans="2:5" ht="12.75">
      <c r="B12" s="21"/>
      <c r="C12" s="37"/>
      <c r="D12" s="21"/>
      <c r="E12" s="42"/>
    </row>
    <row r="13" spans="2:5" ht="12.75">
      <c r="B13" s="17"/>
      <c r="C13" s="38"/>
      <c r="D13" s="17" t="s">
        <v>38</v>
      </c>
      <c r="E13" s="28">
        <v>16200.19</v>
      </c>
    </row>
    <row r="14" spans="2:5" ht="12.75">
      <c r="B14" s="17"/>
      <c r="C14" s="38"/>
      <c r="D14" s="17"/>
      <c r="E14" s="28"/>
    </row>
    <row r="15" spans="2:5" ht="12.75">
      <c r="B15" s="17"/>
      <c r="C15" s="38"/>
      <c r="D15" s="17"/>
      <c r="E15" s="28"/>
    </row>
    <row r="16" spans="2:5" ht="12.75">
      <c r="B16" s="17"/>
      <c r="C16" s="38"/>
      <c r="D16" s="17"/>
      <c r="E16" s="28"/>
    </row>
    <row r="17" spans="2:5" ht="12.75">
      <c r="B17" s="17" t="s">
        <v>2</v>
      </c>
      <c r="C17" s="38"/>
      <c r="D17" s="17"/>
      <c r="E17" s="28"/>
    </row>
    <row r="18" spans="2:5" ht="12.75">
      <c r="B18" s="17" t="s">
        <v>36</v>
      </c>
      <c r="C18" s="38">
        <v>155.34</v>
      </c>
      <c r="D18" s="17"/>
      <c r="E18" s="28"/>
    </row>
    <row r="19" spans="2:5" ht="12.75">
      <c r="B19" s="17" t="s">
        <v>37</v>
      </c>
      <c r="C19">
        <v>11782.44</v>
      </c>
      <c r="D19" s="17"/>
      <c r="E19" s="28"/>
    </row>
    <row r="20" spans="2:5" ht="13.5" thickBot="1">
      <c r="B20" s="17"/>
      <c r="C20" s="38"/>
      <c r="D20" s="17"/>
      <c r="E20" s="28"/>
    </row>
    <row r="21" spans="2:5" ht="13.5" thickBot="1">
      <c r="B21" s="25" t="s">
        <v>39</v>
      </c>
      <c r="C21" s="39">
        <f>SUM(C12:C20)</f>
        <v>11937.78</v>
      </c>
      <c r="D21" s="25" t="s">
        <v>39</v>
      </c>
      <c r="E21" s="39">
        <f>SUM(E12:E20)</f>
        <v>16200.19</v>
      </c>
    </row>
    <row r="22" spans="2:5" ht="13.5" thickBot="1">
      <c r="B22" s="22" t="s">
        <v>40</v>
      </c>
      <c r="C22" s="40"/>
      <c r="D22" s="22" t="s">
        <v>40</v>
      </c>
      <c r="E22" s="43">
        <f>SUM(C18:C19)-E13</f>
        <v>-4262.41</v>
      </c>
    </row>
    <row r="23" spans="3:5" s="1" customFormat="1" ht="13.5" thickBot="1">
      <c r="C23" s="38"/>
      <c r="E23" s="38"/>
    </row>
    <row r="24" spans="2:5" ht="13.5" thickBot="1">
      <c r="B24" s="23" t="s">
        <v>30</v>
      </c>
      <c r="C24" s="41">
        <f>SUM(C21:C22)</f>
        <v>11937.78</v>
      </c>
      <c r="D24" s="24" t="s">
        <v>30</v>
      </c>
      <c r="E24" s="41">
        <f>SUM(E21:E22)</f>
        <v>11937.78</v>
      </c>
    </row>
  </sheetData>
  <sheetProtection/>
  <mergeCells count="5">
    <mergeCell ref="B10:C10"/>
    <mergeCell ref="D10:E10"/>
    <mergeCell ref="B2:E2"/>
    <mergeCell ref="B4:E4"/>
    <mergeCell ref="B6:E6"/>
  </mergeCells>
  <printOptions/>
  <pageMargins left="0.7874015748031497" right="0.7874015748031497" top="0.1968503937007874" bottom="0.1968503937007874" header="0.1968503937007874" footer="0.1968503937007874"/>
  <pageSetup orientation="landscape" paperSize="9" scale="1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4"/>
  <sheetViews>
    <sheetView zoomScalePageLayoutView="0" workbookViewId="0" topLeftCell="A13">
      <selection activeCell="J46" sqref="J46"/>
    </sheetView>
  </sheetViews>
  <sheetFormatPr defaultColWidth="11.421875" defaultRowHeight="12.75"/>
  <cols>
    <col min="1" max="1" width="7.7109375" style="0" customWidth="1"/>
    <col min="2" max="2" width="42.00390625" style="0" customWidth="1"/>
    <col min="3" max="3" width="20.57421875" style="0" customWidth="1"/>
    <col min="4" max="4" width="41.57421875" style="0" customWidth="1"/>
    <col min="5" max="5" width="20.57421875" style="0" customWidth="1"/>
  </cols>
  <sheetData>
    <row r="2" spans="2:5" ht="18">
      <c r="B2" s="74" t="s">
        <v>0</v>
      </c>
      <c r="C2" s="74"/>
      <c r="D2" s="74"/>
      <c r="E2" s="74"/>
    </row>
    <row r="3" spans="2:4" ht="12.75">
      <c r="B3" s="7"/>
      <c r="C3" s="7"/>
      <c r="D3" s="7"/>
    </row>
    <row r="4" spans="2:5" ht="15.75">
      <c r="B4" s="75" t="s">
        <v>41</v>
      </c>
      <c r="C4" s="75"/>
      <c r="D4" s="75"/>
      <c r="E4" s="75"/>
    </row>
    <row r="6" spans="2:5" ht="12.75">
      <c r="B6" s="76" t="str">
        <f>Journal!I6</f>
        <v>Exercice 01/09/2015 au 31/08/2016</v>
      </c>
      <c r="C6" s="76"/>
      <c r="D6" s="76"/>
      <c r="E6" s="76"/>
    </row>
    <row r="8" ht="13.5" thickBot="1"/>
    <row r="9" spans="2:5" ht="13.5" thickBot="1">
      <c r="B9" s="77" t="s">
        <v>42</v>
      </c>
      <c r="C9" s="78"/>
      <c r="D9" s="79" t="s">
        <v>43</v>
      </c>
      <c r="E9" s="78"/>
    </row>
    <row r="11" spans="2:5" ht="12.75">
      <c r="B11" s="17" t="s">
        <v>54</v>
      </c>
      <c r="C11" s="38"/>
      <c r="D11" s="17" t="s">
        <v>55</v>
      </c>
      <c r="E11" s="28"/>
    </row>
    <row r="12" spans="2:5" ht="12.75">
      <c r="B12" s="17"/>
      <c r="C12" s="38"/>
      <c r="D12" s="17"/>
      <c r="E12" s="28"/>
    </row>
    <row r="13" spans="2:5" ht="12.75">
      <c r="B13" s="17" t="s">
        <v>56</v>
      </c>
      <c r="C13" s="38">
        <v>431</v>
      </c>
      <c r="D13" s="17" t="s">
        <v>57</v>
      </c>
      <c r="E13" s="28">
        <v>11141</v>
      </c>
    </row>
    <row r="14" spans="2:5" ht="12.75">
      <c r="B14" s="17" t="s">
        <v>58</v>
      </c>
      <c r="C14" s="38">
        <v>655.67</v>
      </c>
      <c r="D14" s="17" t="s">
        <v>59</v>
      </c>
      <c r="E14" s="28"/>
    </row>
    <row r="15" spans="2:5" ht="12.75">
      <c r="B15" s="17" t="s">
        <v>60</v>
      </c>
      <c r="C15" s="38">
        <v>32.64</v>
      </c>
      <c r="D15" s="17" t="s">
        <v>61</v>
      </c>
      <c r="E15" s="28"/>
    </row>
    <row r="16" spans="2:5" ht="12.75">
      <c r="B16" s="17" t="s">
        <v>62</v>
      </c>
      <c r="C16" s="38">
        <v>1915.72</v>
      </c>
      <c r="D16" s="17"/>
      <c r="E16" s="28"/>
    </row>
    <row r="17" spans="2:5" ht="12.75">
      <c r="B17" s="17" t="s">
        <v>63</v>
      </c>
      <c r="C17" s="38">
        <v>1606.65</v>
      </c>
      <c r="D17" s="17" t="s">
        <v>64</v>
      </c>
      <c r="E17" s="28"/>
    </row>
    <row r="18" spans="2:5" ht="12.75">
      <c r="B18" s="17"/>
      <c r="C18" s="38"/>
      <c r="D18" s="17"/>
      <c r="E18" s="28"/>
    </row>
    <row r="19" spans="2:5" ht="12.75">
      <c r="B19" s="17"/>
      <c r="C19" s="38"/>
      <c r="D19" s="17"/>
      <c r="E19" s="28"/>
    </row>
    <row r="20" spans="2:5" ht="12.75">
      <c r="B20" s="17" t="s">
        <v>65</v>
      </c>
      <c r="C20" s="38"/>
      <c r="D20" s="17" t="s">
        <v>66</v>
      </c>
      <c r="E20" s="28">
        <v>3800</v>
      </c>
    </row>
    <row r="21" spans="2:5" ht="12.75">
      <c r="B21" s="17"/>
      <c r="C21" s="38"/>
      <c r="D21" s="17"/>
      <c r="E21" s="28"/>
    </row>
    <row r="22" spans="2:5" ht="12.75">
      <c r="B22" s="17" t="s">
        <v>67</v>
      </c>
      <c r="C22" s="38">
        <v>193.84</v>
      </c>
      <c r="D22" s="17"/>
      <c r="E22" s="28"/>
    </row>
    <row r="23" spans="2:5" ht="12.75">
      <c r="B23" s="17"/>
      <c r="C23" s="38"/>
      <c r="D23" s="17" t="s">
        <v>68</v>
      </c>
      <c r="E23" s="28"/>
    </row>
    <row r="24" spans="2:5" ht="12.75">
      <c r="B24" s="17"/>
      <c r="C24" s="38"/>
      <c r="D24" s="17"/>
      <c r="E24" s="28"/>
    </row>
    <row r="25" spans="2:5" ht="12.75">
      <c r="B25" s="17" t="s">
        <v>69</v>
      </c>
      <c r="C25" s="38"/>
      <c r="D25" s="17" t="s">
        <v>11</v>
      </c>
      <c r="E25" s="65">
        <v>5120</v>
      </c>
    </row>
    <row r="26" spans="2:5" ht="12.75">
      <c r="B26" s="17"/>
      <c r="C26" s="38"/>
      <c r="D26" s="17" t="s">
        <v>70</v>
      </c>
      <c r="E26" s="28">
        <v>16.04</v>
      </c>
    </row>
    <row r="27" spans="2:5" ht="12.75">
      <c r="B27" s="17" t="s">
        <v>71</v>
      </c>
      <c r="C27" s="38">
        <v>933.13</v>
      </c>
      <c r="D27" s="17"/>
      <c r="E27" s="28"/>
    </row>
    <row r="28" spans="2:5" ht="12.75">
      <c r="B28" s="17" t="s">
        <v>72</v>
      </c>
      <c r="C28" s="38">
        <v>2722.83</v>
      </c>
      <c r="D28" s="17"/>
      <c r="E28" s="28"/>
    </row>
    <row r="29" spans="2:5" ht="12.75">
      <c r="B29" s="17"/>
      <c r="C29" s="38"/>
      <c r="D29" s="17" t="s">
        <v>73</v>
      </c>
      <c r="E29" s="28"/>
    </row>
    <row r="30" spans="2:5" ht="12.75">
      <c r="B30" s="17"/>
      <c r="C30" s="38"/>
      <c r="D30" s="17"/>
      <c r="E30" s="28"/>
    </row>
    <row r="31" spans="2:5" ht="12.75">
      <c r="B31" s="17" t="s">
        <v>74</v>
      </c>
      <c r="C31" s="38"/>
      <c r="D31" s="17" t="s">
        <v>75</v>
      </c>
      <c r="E31" s="28">
        <v>115.42</v>
      </c>
    </row>
    <row r="32" spans="2:5" ht="12.75">
      <c r="B32" s="17"/>
      <c r="C32" s="38"/>
      <c r="D32" s="17"/>
      <c r="E32" s="28"/>
    </row>
    <row r="33" spans="2:5" ht="12.75">
      <c r="B33" s="17" t="s">
        <v>76</v>
      </c>
      <c r="C33" s="38">
        <v>9338</v>
      </c>
      <c r="D33" s="17"/>
      <c r="E33" s="28"/>
    </row>
    <row r="34" spans="2:5" ht="12.75">
      <c r="B34" s="17" t="s">
        <v>77</v>
      </c>
      <c r="C34" s="38">
        <v>7550.39</v>
      </c>
      <c r="D34" s="17"/>
      <c r="E34" s="28"/>
    </row>
    <row r="35" spans="2:5" ht="12.75">
      <c r="B35" s="17"/>
      <c r="C35" s="38"/>
      <c r="D35" s="17"/>
      <c r="E35" s="28"/>
    </row>
    <row r="36" spans="2:5" ht="12.75">
      <c r="B36" s="17"/>
      <c r="C36" s="38"/>
      <c r="D36" s="17"/>
      <c r="E36" s="28"/>
    </row>
    <row r="37" spans="2:5" ht="12.75">
      <c r="B37" s="17"/>
      <c r="C37" s="38"/>
      <c r="D37" s="17" t="s">
        <v>78</v>
      </c>
      <c r="E37" s="28">
        <v>925</v>
      </c>
    </row>
    <row r="38" spans="2:5" ht="12.75">
      <c r="B38" s="17"/>
      <c r="C38" s="38"/>
      <c r="D38" s="17"/>
      <c r="E38" s="28"/>
    </row>
    <row r="39" spans="2:5" ht="12.75">
      <c r="B39" s="17"/>
      <c r="C39" s="38"/>
      <c r="D39" s="17"/>
      <c r="E39" s="28"/>
    </row>
    <row r="40" spans="2:5" ht="12.75">
      <c r="B40" s="17"/>
      <c r="C40" s="38"/>
      <c r="D40" s="17"/>
      <c r="E40" s="28"/>
    </row>
    <row r="41" spans="2:5" ht="12.75">
      <c r="B41" s="17"/>
      <c r="C41" s="38"/>
      <c r="D41" s="17"/>
      <c r="E41" s="28"/>
    </row>
    <row r="42" spans="2:5" s="1" customFormat="1" ht="13.5" thickBot="1">
      <c r="B42" s="17"/>
      <c r="C42" s="38"/>
      <c r="D42" s="17"/>
      <c r="E42" s="28"/>
    </row>
    <row r="43" spans="2:5" ht="13.5" thickBot="1">
      <c r="B43" s="25" t="s">
        <v>39</v>
      </c>
      <c r="C43" s="39">
        <f>SUM(C12:C42)</f>
        <v>25379.87</v>
      </c>
      <c r="D43" s="25" t="s">
        <v>39</v>
      </c>
      <c r="E43" s="39">
        <f>SUM(E13:E37)</f>
        <v>21117.46</v>
      </c>
    </row>
    <row r="44" spans="2:5" ht="13.5" thickBot="1">
      <c r="B44" s="22" t="s">
        <v>40</v>
      </c>
      <c r="C44" s="40"/>
      <c r="D44" s="22" t="s">
        <v>40</v>
      </c>
      <c r="E44" s="43">
        <f>E43-C43</f>
        <v>-4262.41</v>
      </c>
    </row>
  </sheetData>
  <sheetProtection/>
  <mergeCells count="5">
    <mergeCell ref="B9:C9"/>
    <mergeCell ref="D9:E9"/>
    <mergeCell ref="B2:E2"/>
    <mergeCell ref="B4:E4"/>
    <mergeCell ref="B6:E6"/>
  </mergeCells>
  <printOptions/>
  <pageMargins left="0.7874015748031497" right="0.7874015748031497" top="0.1968503937007874" bottom="0.1968503937007874" header="0.1968503937007874" footer="0.1968503937007874"/>
  <pageSetup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9"/>
  <sheetViews>
    <sheetView tabSelected="1" zoomScale="90" zoomScaleNormal="90" zoomScalePageLayoutView="0" workbookViewId="0" topLeftCell="A1">
      <selection activeCell="H30" sqref="H30"/>
    </sheetView>
  </sheetViews>
  <sheetFormatPr defaultColWidth="11.421875" defaultRowHeight="12.75"/>
  <cols>
    <col min="1" max="1" width="7.7109375" style="0" customWidth="1"/>
    <col min="2" max="2" width="34.140625" style="0" customWidth="1"/>
    <col min="3" max="3" width="20.57421875" style="0" customWidth="1"/>
    <col min="4" max="4" width="34.140625" style="0" customWidth="1"/>
    <col min="5" max="5" width="20.57421875" style="0" customWidth="1"/>
  </cols>
  <sheetData>
    <row r="2" spans="2:5" ht="18">
      <c r="B2" s="74" t="s">
        <v>0</v>
      </c>
      <c r="C2" s="74"/>
      <c r="D2" s="74"/>
      <c r="E2" s="74"/>
    </row>
    <row r="3" spans="2:4" ht="12.75">
      <c r="B3" s="7"/>
      <c r="C3" s="7"/>
      <c r="D3" s="7"/>
    </row>
    <row r="4" spans="2:5" ht="15.75">
      <c r="B4" s="75" t="s">
        <v>44</v>
      </c>
      <c r="C4" s="75"/>
      <c r="D4" s="75"/>
      <c r="E4" s="75"/>
    </row>
    <row r="6" spans="2:5" ht="12.75">
      <c r="B6" s="76" t="s">
        <v>79</v>
      </c>
      <c r="C6" s="76"/>
      <c r="D6" s="76"/>
      <c r="E6" s="76"/>
    </row>
    <row r="8" ht="13.5" thickBot="1"/>
    <row r="9" spans="2:5" ht="13.5" thickBot="1">
      <c r="B9" s="77" t="s">
        <v>42</v>
      </c>
      <c r="C9" s="78"/>
      <c r="D9" s="79" t="s">
        <v>43</v>
      </c>
      <c r="E9" s="78"/>
    </row>
    <row r="10" ht="13.5" thickBot="1"/>
    <row r="11" spans="2:5" ht="12.75">
      <c r="B11" s="21"/>
      <c r="C11" s="37"/>
      <c r="D11" s="21"/>
      <c r="E11" s="42"/>
    </row>
    <row r="12" spans="2:5" ht="12.75">
      <c r="B12" s="17" t="s">
        <v>58</v>
      </c>
      <c r="C12" s="38">
        <v>800</v>
      </c>
      <c r="D12" s="17" t="s">
        <v>86</v>
      </c>
      <c r="E12" s="28">
        <v>4800</v>
      </c>
    </row>
    <row r="13" spans="2:5" ht="12.75">
      <c r="B13" s="17" t="s">
        <v>80</v>
      </c>
      <c r="C13" s="38">
        <v>400</v>
      </c>
      <c r="D13" s="17"/>
      <c r="E13" s="28"/>
    </row>
    <row r="14" spans="2:5" ht="12.75">
      <c r="B14" s="17" t="s">
        <v>60</v>
      </c>
      <c r="C14" s="38">
        <v>70</v>
      </c>
      <c r="D14" s="17"/>
      <c r="E14" s="28"/>
    </row>
    <row r="15" spans="2:5" ht="12.75">
      <c r="B15" s="17" t="s">
        <v>81</v>
      </c>
      <c r="C15" s="38">
        <v>250</v>
      </c>
      <c r="D15" s="17" t="s">
        <v>87</v>
      </c>
      <c r="E15" s="28">
        <v>3800</v>
      </c>
    </row>
    <row r="16" spans="2:5" ht="12.75">
      <c r="B16" s="17" t="s">
        <v>82</v>
      </c>
      <c r="C16" s="38">
        <v>1800</v>
      </c>
      <c r="D16" s="17"/>
      <c r="E16" s="28"/>
    </row>
    <row r="17" spans="2:5" ht="12.75">
      <c r="B17" s="17" t="s">
        <v>83</v>
      </c>
      <c r="C17" s="38">
        <v>400</v>
      </c>
      <c r="D17" s="17"/>
      <c r="E17" s="28"/>
    </row>
    <row r="18" spans="2:5" ht="12.75">
      <c r="B18" s="17"/>
      <c r="C18" s="38"/>
      <c r="D18" s="17" t="s">
        <v>11</v>
      </c>
      <c r="E18" s="28">
        <v>5720</v>
      </c>
    </row>
    <row r="19" spans="2:5" ht="12.75">
      <c r="B19" s="17"/>
      <c r="C19" s="38"/>
      <c r="D19" s="17"/>
      <c r="E19" s="28"/>
    </row>
    <row r="20" spans="2:5" ht="12.75">
      <c r="B20" s="17" t="s">
        <v>67</v>
      </c>
      <c r="C20" s="38">
        <v>190</v>
      </c>
      <c r="D20" s="17"/>
      <c r="E20" s="28"/>
    </row>
    <row r="21" spans="2:5" ht="12.75">
      <c r="B21" s="17"/>
      <c r="C21" s="38"/>
      <c r="D21" s="17"/>
      <c r="E21" s="28"/>
    </row>
    <row r="22" spans="2:5" ht="12.75">
      <c r="B22" s="17"/>
      <c r="C22" s="38"/>
      <c r="D22" s="17" t="s">
        <v>88</v>
      </c>
      <c r="E22" s="28">
        <v>80</v>
      </c>
    </row>
    <row r="23" spans="2:5" ht="12.75">
      <c r="B23" s="17" t="s">
        <v>24</v>
      </c>
      <c r="C23" s="38">
        <v>1000</v>
      </c>
      <c r="D23" s="17"/>
      <c r="E23" s="28"/>
    </row>
    <row r="24" spans="2:5" ht="12.75">
      <c r="B24" s="17"/>
      <c r="C24" s="38"/>
      <c r="D24" s="17"/>
      <c r="E24" s="28"/>
    </row>
    <row r="25" spans="2:5" ht="12.75">
      <c r="B25" s="17"/>
      <c r="C25" s="38"/>
      <c r="D25" s="17"/>
      <c r="E25" s="28"/>
    </row>
    <row r="26" spans="2:5" ht="12.75">
      <c r="B26" s="17" t="s">
        <v>84</v>
      </c>
      <c r="C26" s="38">
        <v>3000</v>
      </c>
      <c r="D26" s="17"/>
      <c r="E26" s="28"/>
    </row>
    <row r="27" spans="2:5" ht="12.75">
      <c r="B27" s="17"/>
      <c r="C27" s="38"/>
      <c r="D27" s="17"/>
      <c r="E27" s="28"/>
    </row>
    <row r="28" spans="2:5" ht="12.75">
      <c r="B28" s="17"/>
      <c r="C28" s="38"/>
      <c r="D28" s="17"/>
      <c r="E28" s="28"/>
    </row>
    <row r="29" spans="2:5" ht="12.75">
      <c r="B29" s="17" t="s">
        <v>85</v>
      </c>
      <c r="C29" s="38">
        <v>14000</v>
      </c>
      <c r="D29" s="17" t="s">
        <v>89</v>
      </c>
      <c r="E29" s="28">
        <v>7510</v>
      </c>
    </row>
    <row r="30" spans="2:5" ht="12.75">
      <c r="B30" s="17"/>
      <c r="C30" s="38"/>
      <c r="D30" s="17"/>
      <c r="E30" s="28"/>
    </row>
    <row r="31" spans="2:5" ht="12.75">
      <c r="B31" s="17"/>
      <c r="C31" s="38"/>
      <c r="D31" s="17"/>
      <c r="E31" s="28"/>
    </row>
    <row r="32" spans="2:5" ht="12.75">
      <c r="B32" s="17"/>
      <c r="C32" s="38"/>
      <c r="D32" s="17"/>
      <c r="E32" s="28"/>
    </row>
    <row r="33" spans="2:5" ht="12.75">
      <c r="B33" s="17"/>
      <c r="C33" s="38"/>
      <c r="D33" s="17"/>
      <c r="E33" s="28"/>
    </row>
    <row r="34" spans="2:5" ht="12.75">
      <c r="B34" s="17"/>
      <c r="C34" s="38"/>
      <c r="D34" s="17"/>
      <c r="E34" s="28"/>
    </row>
    <row r="35" spans="2:5" ht="12.75">
      <c r="B35" s="17"/>
      <c r="C35" s="38"/>
      <c r="D35" s="17"/>
      <c r="E35" s="28"/>
    </row>
    <row r="36" spans="2:5" ht="12.75">
      <c r="B36" s="17"/>
      <c r="C36" s="38"/>
      <c r="D36" s="17"/>
      <c r="E36" s="28"/>
    </row>
    <row r="37" spans="2:5" ht="13.5" thickBot="1">
      <c r="B37" s="17"/>
      <c r="C37" s="38"/>
      <c r="D37" s="17"/>
      <c r="E37" s="28"/>
    </row>
    <row r="38" spans="2:5" ht="13.5" thickBot="1">
      <c r="B38" s="25" t="s">
        <v>39</v>
      </c>
      <c r="C38" s="39">
        <f>SUM(C11:C37)</f>
        <v>21910</v>
      </c>
      <c r="D38" s="25" t="s">
        <v>39</v>
      </c>
      <c r="E38" s="39">
        <f>SUM(E11:E37)</f>
        <v>21910</v>
      </c>
    </row>
    <row r="39" spans="2:5" ht="13.5" thickBot="1">
      <c r="B39" s="22" t="s">
        <v>40</v>
      </c>
      <c r="C39" s="40">
        <f>IF(C38-E38&lt;0," ",C38-E38)</f>
        <v>0</v>
      </c>
      <c r="D39" s="22" t="s">
        <v>40</v>
      </c>
      <c r="E39" s="43">
        <f>IF(E38-C38&lt;0,"",E38-C38)</f>
        <v>0</v>
      </c>
    </row>
    <row r="40" s="1" customFormat="1" ht="12.75"/>
  </sheetData>
  <sheetProtection/>
  <mergeCells count="5">
    <mergeCell ref="B9:C9"/>
    <mergeCell ref="D9:E9"/>
    <mergeCell ref="B2:E2"/>
    <mergeCell ref="B4:E4"/>
    <mergeCell ref="B6:E6"/>
  </mergeCells>
  <printOptions/>
  <pageMargins left="0.7874015748031497" right="0.7874015748031497" top="0.1968503937007874" bottom="0.1968503937007874" header="0.1968503937007874" footer="0.1968503937007874"/>
  <pageSetup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Jean-Paul Martin</dc:creator>
  <cp:keywords/>
  <dc:description/>
  <cp:lastModifiedBy>famille MARTIN</cp:lastModifiedBy>
  <cp:lastPrinted>2016-10-10T15:25:23Z</cp:lastPrinted>
  <dcterms:created xsi:type="dcterms:W3CDTF">2012-09-27T16:11:12Z</dcterms:created>
  <dcterms:modified xsi:type="dcterms:W3CDTF">2016-10-10T15:28:15Z</dcterms:modified>
  <cp:category/>
  <cp:version/>
  <cp:contentType/>
  <cp:contentStatus/>
</cp:coreProperties>
</file>